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Лист1!$A$5:$H$719</definedName>
  </definedName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G54" i="1"/>
  <c r="G55" i="1"/>
  <c r="G56" i="1"/>
  <c r="H56" i="1"/>
  <c r="G57" i="1"/>
  <c r="G58" i="1"/>
  <c r="G59" i="1"/>
  <c r="G60" i="1"/>
  <c r="H60" i="1"/>
  <c r="G61" i="1"/>
  <c r="H61" i="1"/>
  <c r="G62" i="1"/>
  <c r="H62" i="1"/>
  <c r="G63" i="1"/>
  <c r="G64" i="1"/>
  <c r="G65" i="1"/>
  <c r="G66" i="1"/>
  <c r="G67" i="1"/>
  <c r="G68" i="1"/>
  <c r="G69" i="1"/>
  <c r="G70" i="1"/>
  <c r="G71" i="1"/>
  <c r="H71" i="1"/>
  <c r="G72" i="1"/>
  <c r="H72" i="1"/>
  <c r="G73" i="1"/>
  <c r="H73" i="1"/>
  <c r="H74" i="1"/>
  <c r="H75" i="1"/>
  <c r="H76" i="1"/>
  <c r="G77" i="1"/>
  <c r="H77" i="1"/>
  <c r="G78" i="1"/>
  <c r="H78" i="1"/>
  <c r="G79" i="1"/>
  <c r="H79" i="1"/>
  <c r="G80" i="1"/>
  <c r="G81" i="1"/>
  <c r="G82" i="1"/>
  <c r="H82" i="1"/>
  <c r="G83" i="1"/>
  <c r="H83" i="1"/>
  <c r="G84" i="1"/>
  <c r="H84" i="1"/>
  <c r="H94" i="1"/>
  <c r="H95" i="1"/>
  <c r="H96" i="1"/>
  <c r="H97" i="1"/>
  <c r="H98" i="1"/>
  <c r="H99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G110" i="1"/>
  <c r="G111" i="1"/>
  <c r="G112" i="1"/>
  <c r="H113" i="1"/>
  <c r="H114" i="1"/>
  <c r="H115" i="1"/>
  <c r="H116" i="1"/>
  <c r="G117" i="1"/>
  <c r="G118" i="1"/>
  <c r="G119" i="1"/>
  <c r="G120" i="1"/>
  <c r="G121" i="1"/>
  <c r="H121" i="1"/>
  <c r="G122" i="1"/>
  <c r="H122" i="1"/>
  <c r="G123" i="1"/>
  <c r="H123" i="1"/>
  <c r="G124" i="1"/>
  <c r="H124" i="1"/>
  <c r="G131" i="1"/>
  <c r="G132" i="1"/>
  <c r="G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G151" i="1"/>
  <c r="G152" i="1"/>
  <c r="H152" i="1"/>
  <c r="G153" i="1"/>
  <c r="H153" i="1"/>
  <c r="G154" i="1"/>
  <c r="H154" i="1"/>
  <c r="G155" i="1"/>
  <c r="H155" i="1"/>
  <c r="G156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H183" i="1"/>
  <c r="H184" i="1"/>
  <c r="G185" i="1"/>
  <c r="G186" i="1"/>
  <c r="G187" i="1"/>
  <c r="G188" i="1"/>
  <c r="G189" i="1"/>
  <c r="G190" i="1"/>
  <c r="G191" i="1"/>
  <c r="H191" i="1"/>
  <c r="G192" i="1"/>
  <c r="H192" i="1"/>
  <c r="G193" i="1"/>
  <c r="H193" i="1"/>
  <c r="G194" i="1"/>
  <c r="H194" i="1"/>
  <c r="G195" i="1"/>
  <c r="G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6" i="1"/>
  <c r="H206" i="1"/>
  <c r="G207" i="1"/>
  <c r="H207" i="1"/>
  <c r="G208" i="1"/>
  <c r="H208" i="1"/>
  <c r="G209" i="1"/>
  <c r="G210" i="1"/>
  <c r="G211" i="1"/>
  <c r="G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G249" i="1"/>
  <c r="G250" i="1"/>
  <c r="G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61" i="1"/>
  <c r="H261" i="1"/>
  <c r="G262" i="1"/>
  <c r="H262" i="1"/>
  <c r="G263" i="1"/>
  <c r="H263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H300" i="1"/>
  <c r="H301" i="1"/>
  <c r="H302" i="1"/>
  <c r="H303" i="1"/>
  <c r="H304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G333" i="1"/>
  <c r="G334" i="1"/>
  <c r="G335" i="1"/>
  <c r="H335" i="1"/>
  <c r="G336" i="1"/>
  <c r="H336" i="1"/>
  <c r="G337" i="1"/>
  <c r="H337" i="1"/>
  <c r="G338" i="1"/>
  <c r="G339" i="1"/>
  <c r="G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G350" i="1"/>
  <c r="G351" i="1"/>
  <c r="G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G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G404" i="1"/>
  <c r="G405" i="1"/>
  <c r="H405" i="1"/>
  <c r="G406" i="1"/>
  <c r="H406" i="1"/>
  <c r="G407" i="1"/>
  <c r="H407" i="1"/>
  <c r="G408" i="1"/>
  <c r="H408" i="1"/>
  <c r="G409" i="1"/>
  <c r="G410" i="1"/>
  <c r="G411" i="1"/>
  <c r="G412" i="1"/>
  <c r="G413" i="1"/>
  <c r="G416" i="1"/>
  <c r="G417" i="1"/>
  <c r="G418" i="1"/>
  <c r="G419" i="1"/>
  <c r="G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H429" i="1"/>
  <c r="H430" i="1"/>
  <c r="G431" i="1"/>
  <c r="H431" i="1"/>
  <c r="G432" i="1"/>
  <c r="H432" i="1"/>
  <c r="G433" i="1"/>
  <c r="H433" i="1"/>
  <c r="G434" i="1"/>
  <c r="G435" i="1"/>
  <c r="G436" i="1"/>
  <c r="G437" i="1"/>
  <c r="H437" i="1"/>
  <c r="G438" i="1"/>
  <c r="H438" i="1"/>
  <c r="G439" i="1"/>
  <c r="H439" i="1"/>
  <c r="G443" i="1"/>
  <c r="G444" i="1"/>
  <c r="G445" i="1"/>
  <c r="H446" i="1"/>
  <c r="H447" i="1"/>
  <c r="H448" i="1"/>
  <c r="H449" i="1"/>
  <c r="H450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G460" i="1"/>
  <c r="G461" i="1"/>
  <c r="H461" i="1"/>
  <c r="G462" i="1"/>
  <c r="H462" i="1"/>
  <c r="G463" i="1"/>
  <c r="G464" i="1"/>
  <c r="G465" i="1"/>
  <c r="G466" i="1"/>
  <c r="G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H476" i="1"/>
  <c r="H477" i="1"/>
  <c r="H478" i="1"/>
  <c r="G479" i="1"/>
  <c r="H479" i="1"/>
  <c r="G480" i="1"/>
  <c r="H480" i="1"/>
  <c r="G481" i="1"/>
  <c r="H481" i="1"/>
  <c r="G482" i="1"/>
  <c r="G483" i="1"/>
  <c r="G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G498" i="1"/>
  <c r="G499" i="1"/>
  <c r="G500" i="1"/>
  <c r="G501" i="1"/>
  <c r="G502" i="1"/>
  <c r="G503" i="1"/>
  <c r="G504" i="1"/>
  <c r="G505" i="1"/>
  <c r="G506" i="1"/>
  <c r="H507" i="1"/>
  <c r="H508" i="1"/>
  <c r="H509" i="1"/>
  <c r="H510" i="1"/>
  <c r="H511" i="1"/>
  <c r="H512" i="1"/>
  <c r="G513" i="1"/>
  <c r="G514" i="1"/>
  <c r="G515" i="1"/>
  <c r="G516" i="1"/>
  <c r="G517" i="1"/>
  <c r="G518" i="1"/>
  <c r="G519" i="1"/>
  <c r="H519" i="1"/>
  <c r="G520" i="1"/>
  <c r="H520" i="1"/>
  <c r="H521" i="1"/>
  <c r="H522" i="1"/>
  <c r="H523" i="1"/>
  <c r="G524" i="1"/>
  <c r="H524" i="1"/>
  <c r="G525" i="1"/>
  <c r="H525" i="1"/>
  <c r="G526" i="1"/>
  <c r="H526" i="1"/>
  <c r="H527" i="1"/>
  <c r="H528" i="1"/>
  <c r="H529" i="1"/>
  <c r="H530" i="1"/>
  <c r="H531" i="1"/>
  <c r="H532" i="1"/>
  <c r="H533" i="1"/>
  <c r="H534" i="1"/>
  <c r="H535" i="1"/>
  <c r="G536" i="1"/>
  <c r="H536" i="1"/>
  <c r="G537" i="1"/>
  <c r="H537" i="1"/>
  <c r="G538" i="1"/>
  <c r="H538" i="1"/>
  <c r="G539" i="1"/>
  <c r="H539" i="1"/>
  <c r="G540" i="1"/>
  <c r="H540" i="1"/>
  <c r="H544" i="1"/>
  <c r="H545" i="1"/>
  <c r="H546" i="1"/>
  <c r="G547" i="1"/>
  <c r="G548" i="1"/>
  <c r="G549" i="1"/>
  <c r="H550" i="1"/>
  <c r="H551" i="1"/>
  <c r="H552" i="1"/>
  <c r="H553" i="1"/>
  <c r="G559" i="1"/>
  <c r="H559" i="1"/>
  <c r="G560" i="1"/>
  <c r="H560" i="1"/>
  <c r="G561" i="1"/>
  <c r="H561" i="1"/>
  <c r="G562" i="1"/>
  <c r="H562" i="1"/>
  <c r="G563" i="1"/>
  <c r="H563" i="1"/>
  <c r="G564" i="1"/>
  <c r="G570" i="1"/>
  <c r="G571" i="1"/>
  <c r="G572" i="1"/>
  <c r="G573" i="1"/>
  <c r="G574" i="1"/>
  <c r="G575" i="1"/>
  <c r="G576" i="1"/>
  <c r="G577" i="1"/>
  <c r="G578" i="1"/>
  <c r="G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G587" i="1"/>
  <c r="G588" i="1"/>
  <c r="G589" i="1"/>
  <c r="H589" i="1"/>
  <c r="G590" i="1"/>
  <c r="G591" i="1"/>
  <c r="G592" i="1"/>
  <c r="H592" i="1"/>
  <c r="G593" i="1"/>
  <c r="H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G626" i="1"/>
  <c r="G627" i="1"/>
  <c r="G628" i="1"/>
  <c r="G629" i="1"/>
  <c r="H629" i="1"/>
  <c r="G630" i="1"/>
  <c r="H630" i="1"/>
  <c r="G631" i="1"/>
  <c r="H631" i="1"/>
  <c r="G632" i="1"/>
  <c r="G633" i="1"/>
  <c r="G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H673" i="1"/>
  <c r="H674" i="1"/>
  <c r="H675" i="1"/>
  <c r="H676" i="1"/>
  <c r="H677" i="1"/>
  <c r="H678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G707" i="1"/>
  <c r="G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G716" i="1"/>
  <c r="G717" i="1"/>
  <c r="H717" i="1"/>
  <c r="G718" i="1"/>
  <c r="H718" i="1"/>
  <c r="G719" i="1"/>
  <c r="H719" i="1"/>
  <c r="E585" i="1" l="1"/>
  <c r="F585" i="1"/>
  <c r="D585" i="1"/>
  <c r="E610" i="1" l="1"/>
  <c r="E609" i="1" s="1"/>
  <c r="F610" i="1"/>
  <c r="F609" i="1" s="1"/>
  <c r="D610" i="1"/>
  <c r="D609" i="1"/>
  <c r="E606" i="1"/>
  <c r="F606" i="1"/>
  <c r="E607" i="1"/>
  <c r="F607" i="1"/>
  <c r="D607" i="1"/>
  <c r="D606" i="1"/>
  <c r="F603" i="1"/>
  <c r="E604" i="1"/>
  <c r="E603" i="1" s="1"/>
  <c r="F604" i="1"/>
  <c r="D604" i="1"/>
  <c r="D603" i="1"/>
  <c r="E601" i="1"/>
  <c r="F601" i="1"/>
  <c r="F600" i="1" s="1"/>
  <c r="D601" i="1"/>
  <c r="E598" i="1"/>
  <c r="F598" i="1"/>
  <c r="F597" i="1" s="1"/>
  <c r="D598" i="1"/>
  <c r="D597" i="1"/>
  <c r="F595" i="1"/>
  <c r="F594" i="1" s="1"/>
  <c r="E595" i="1"/>
  <c r="E594" i="1" s="1"/>
  <c r="D595" i="1"/>
  <c r="D594" i="1"/>
  <c r="E376" i="1"/>
  <c r="F63" i="1"/>
  <c r="E63" i="1"/>
  <c r="D63" i="1"/>
  <c r="E19" i="1"/>
  <c r="E600" i="1" l="1"/>
  <c r="D600" i="1"/>
  <c r="E597" i="1"/>
  <c r="F343" i="1"/>
  <c r="F633" i="1" l="1"/>
  <c r="F632" i="1" s="1"/>
  <c r="F587" i="1"/>
  <c r="F586" i="1" s="1"/>
  <c r="F403" i="1" l="1"/>
  <c r="F80" i="1"/>
  <c r="F58" i="1"/>
  <c r="F57" i="1" s="1"/>
  <c r="E696" i="1"/>
  <c r="E633" i="1"/>
  <c r="D633" i="1"/>
  <c r="D632" i="1" s="1"/>
  <c r="E632" i="1" l="1"/>
  <c r="E587" i="1"/>
  <c r="D587" i="1"/>
  <c r="D586" i="1" s="1"/>
  <c r="F573" i="1"/>
  <c r="F572" i="1" s="1"/>
  <c r="F571" i="1" s="1"/>
  <c r="F570" i="1" s="1"/>
  <c r="E573" i="1"/>
  <c r="D573" i="1"/>
  <c r="D572" i="1" s="1"/>
  <c r="D571" i="1" s="1"/>
  <c r="D570" i="1" s="1"/>
  <c r="D578" i="1"/>
  <c r="D577" i="1" s="1"/>
  <c r="D576" i="1" s="1"/>
  <c r="D575" i="1" s="1"/>
  <c r="E578" i="1"/>
  <c r="E577" i="1" s="1"/>
  <c r="F578" i="1"/>
  <c r="F577" i="1" s="1"/>
  <c r="F576" i="1" s="1"/>
  <c r="F575" i="1" s="1"/>
  <c r="E403" i="1"/>
  <c r="D403" i="1"/>
  <c r="E586" i="1" l="1"/>
  <c r="E572" i="1"/>
  <c r="E576" i="1"/>
  <c r="E172" i="1"/>
  <c r="E80" i="1"/>
  <c r="D80" i="1"/>
  <c r="E58" i="1"/>
  <c r="E57" i="1" s="1"/>
  <c r="D58" i="1"/>
  <c r="D57" i="1" s="1"/>
  <c r="E571" i="1" l="1"/>
  <c r="E575" i="1"/>
  <c r="F717" i="1"/>
  <c r="E717" i="1"/>
  <c r="D717" i="1"/>
  <c r="F715" i="1"/>
  <c r="E715" i="1"/>
  <c r="D715" i="1"/>
  <c r="F712" i="1"/>
  <c r="E712" i="1"/>
  <c r="D712" i="1"/>
  <c r="F710" i="1"/>
  <c r="F709" i="1" s="1"/>
  <c r="E710" i="1"/>
  <c r="D710" i="1"/>
  <c r="F707" i="1"/>
  <c r="F706" i="1" s="1"/>
  <c r="E707" i="1"/>
  <c r="E706" i="1" s="1"/>
  <c r="D707" i="1"/>
  <c r="D706" i="1" s="1"/>
  <c r="F704" i="1"/>
  <c r="F703" i="1" s="1"/>
  <c r="E704" i="1"/>
  <c r="D704" i="1"/>
  <c r="D703" i="1"/>
  <c r="F701" i="1"/>
  <c r="E701" i="1"/>
  <c r="D701" i="1"/>
  <c r="F699" i="1"/>
  <c r="E699" i="1"/>
  <c r="D699" i="1"/>
  <c r="F696" i="1"/>
  <c r="D696" i="1"/>
  <c r="F694" i="1"/>
  <c r="E694" i="1"/>
  <c r="D694" i="1"/>
  <c r="F691" i="1"/>
  <c r="F690" i="1" s="1"/>
  <c r="E691" i="1"/>
  <c r="D691" i="1"/>
  <c r="D690" i="1" s="1"/>
  <c r="F688" i="1"/>
  <c r="E688" i="1"/>
  <c r="D688" i="1"/>
  <c r="F686" i="1"/>
  <c r="E686" i="1"/>
  <c r="D686" i="1"/>
  <c r="F683" i="1"/>
  <c r="E683" i="1"/>
  <c r="D683" i="1"/>
  <c r="F681" i="1"/>
  <c r="E681" i="1"/>
  <c r="D681" i="1"/>
  <c r="F678" i="1"/>
  <c r="E678" i="1"/>
  <c r="D678" i="1"/>
  <c r="F676" i="1"/>
  <c r="E676" i="1"/>
  <c r="D676" i="1"/>
  <c r="F674" i="1"/>
  <c r="F673" i="1" s="1"/>
  <c r="E674" i="1"/>
  <c r="D674" i="1"/>
  <c r="F671" i="1"/>
  <c r="E671" i="1"/>
  <c r="D671" i="1"/>
  <c r="F669" i="1"/>
  <c r="E669" i="1"/>
  <c r="D669" i="1"/>
  <c r="F667" i="1"/>
  <c r="E667" i="1"/>
  <c r="D667" i="1"/>
  <c r="F664" i="1"/>
  <c r="F663" i="1" s="1"/>
  <c r="E664" i="1"/>
  <c r="D664" i="1"/>
  <c r="D663" i="1" s="1"/>
  <c r="F661" i="1"/>
  <c r="F660" i="1" s="1"/>
  <c r="E661" i="1"/>
  <c r="D661" i="1"/>
  <c r="D660" i="1" s="1"/>
  <c r="F658" i="1"/>
  <c r="F657" i="1" s="1"/>
  <c r="E658" i="1"/>
  <c r="D658" i="1"/>
  <c r="F655" i="1"/>
  <c r="F654" i="1" s="1"/>
  <c r="E655" i="1"/>
  <c r="E654" i="1" s="1"/>
  <c r="D655" i="1"/>
  <c r="D654" i="1" s="1"/>
  <c r="F652" i="1"/>
  <c r="F651" i="1" s="1"/>
  <c r="E652" i="1"/>
  <c r="D652" i="1"/>
  <c r="D651" i="1" s="1"/>
  <c r="F649" i="1"/>
  <c r="F648" i="1" s="1"/>
  <c r="E649" i="1"/>
  <c r="D649" i="1"/>
  <c r="D648" i="1" s="1"/>
  <c r="F646" i="1"/>
  <c r="E646" i="1"/>
  <c r="D646" i="1"/>
  <c r="F644" i="1"/>
  <c r="E644" i="1"/>
  <c r="D644" i="1"/>
  <c r="F642" i="1"/>
  <c r="E642" i="1"/>
  <c r="D642" i="1"/>
  <c r="F639" i="1"/>
  <c r="F638" i="1" s="1"/>
  <c r="E639" i="1"/>
  <c r="D639" i="1"/>
  <c r="D638" i="1" s="1"/>
  <c r="F636" i="1"/>
  <c r="F635" i="1" s="1"/>
  <c r="E636" i="1"/>
  <c r="D636" i="1"/>
  <c r="D635" i="1" s="1"/>
  <c r="F630" i="1"/>
  <c r="F629" i="1" s="1"/>
  <c r="E630" i="1"/>
  <c r="E629" i="1" s="1"/>
  <c r="D630" i="1"/>
  <c r="F627" i="1"/>
  <c r="E627" i="1"/>
  <c r="D627" i="1"/>
  <c r="F625" i="1"/>
  <c r="E625" i="1"/>
  <c r="D625" i="1"/>
  <c r="F623" i="1"/>
  <c r="E623" i="1"/>
  <c r="D623" i="1"/>
  <c r="F618" i="1"/>
  <c r="F617" i="1" s="1"/>
  <c r="F616" i="1" s="1"/>
  <c r="F615" i="1" s="1"/>
  <c r="E618" i="1"/>
  <c r="D618" i="1"/>
  <c r="D617" i="1" s="1"/>
  <c r="D616" i="1" s="1"/>
  <c r="D615" i="1" s="1"/>
  <c r="F613" i="1"/>
  <c r="F612" i="1" s="1"/>
  <c r="E613" i="1"/>
  <c r="E612" i="1" s="1"/>
  <c r="D613" i="1"/>
  <c r="D612" i="1" s="1"/>
  <c r="F592" i="1"/>
  <c r="E592" i="1"/>
  <c r="D592" i="1"/>
  <c r="F590" i="1"/>
  <c r="E590" i="1"/>
  <c r="D590" i="1"/>
  <c r="F583" i="1"/>
  <c r="F582" i="1" s="1"/>
  <c r="F581" i="1" s="1"/>
  <c r="F580" i="1" s="1"/>
  <c r="E583" i="1"/>
  <c r="D583" i="1"/>
  <c r="F568" i="1"/>
  <c r="F567" i="1" s="1"/>
  <c r="F566" i="1" s="1"/>
  <c r="F565" i="1" s="1"/>
  <c r="F564" i="1" s="1"/>
  <c r="E568" i="1"/>
  <c r="D568" i="1"/>
  <c r="D567" i="1" s="1"/>
  <c r="D566" i="1" s="1"/>
  <c r="D565" i="1" s="1"/>
  <c r="D564" i="1" s="1"/>
  <c r="F562" i="1"/>
  <c r="F561" i="1" s="1"/>
  <c r="F560" i="1" s="1"/>
  <c r="F559" i="1" s="1"/>
  <c r="E562" i="1"/>
  <c r="D562" i="1"/>
  <c r="D561" i="1" s="1"/>
  <c r="D560" i="1" s="1"/>
  <c r="D559" i="1" s="1"/>
  <c r="F557" i="1"/>
  <c r="E557" i="1"/>
  <c r="E556" i="1" s="1"/>
  <c r="E555" i="1" s="1"/>
  <c r="E554" i="1" s="1"/>
  <c r="D557" i="1"/>
  <c r="D556" i="1" s="1"/>
  <c r="D555" i="1" s="1"/>
  <c r="D554" i="1" s="1"/>
  <c r="F556" i="1"/>
  <c r="F555" i="1" s="1"/>
  <c r="F554" i="1" s="1"/>
  <c r="F552" i="1"/>
  <c r="F551" i="1" s="1"/>
  <c r="F550" i="1" s="1"/>
  <c r="E552" i="1"/>
  <c r="E551" i="1" s="1"/>
  <c r="E550" i="1" s="1"/>
  <c r="D552" i="1"/>
  <c r="D551" i="1" s="1"/>
  <c r="D550" i="1" s="1"/>
  <c r="F548" i="1"/>
  <c r="F547" i="1" s="1"/>
  <c r="E548" i="1"/>
  <c r="E547" i="1" s="1"/>
  <c r="D548" i="1"/>
  <c r="F545" i="1"/>
  <c r="F544" i="1" s="1"/>
  <c r="E545" i="1"/>
  <c r="E544" i="1" s="1"/>
  <c r="D545" i="1"/>
  <c r="D544" i="1" s="1"/>
  <c r="F542" i="1"/>
  <c r="F541" i="1" s="1"/>
  <c r="E542" i="1"/>
  <c r="E541" i="1" s="1"/>
  <c r="D542" i="1"/>
  <c r="D541" i="1" s="1"/>
  <c r="F539" i="1"/>
  <c r="F538" i="1" s="1"/>
  <c r="E539" i="1"/>
  <c r="D539" i="1"/>
  <c r="D538" i="1" s="1"/>
  <c r="F534" i="1"/>
  <c r="F533" i="1" s="1"/>
  <c r="E534" i="1"/>
  <c r="E533" i="1" s="1"/>
  <c r="D534" i="1"/>
  <c r="D533" i="1" s="1"/>
  <c r="F531" i="1"/>
  <c r="F530" i="1" s="1"/>
  <c r="E531" i="1"/>
  <c r="E530" i="1" s="1"/>
  <c r="D531" i="1"/>
  <c r="D530" i="1" s="1"/>
  <c r="F528" i="1"/>
  <c r="F527" i="1" s="1"/>
  <c r="E528" i="1"/>
  <c r="E527" i="1" s="1"/>
  <c r="D528" i="1"/>
  <c r="D527" i="1" s="1"/>
  <c r="F525" i="1"/>
  <c r="F524" i="1" s="1"/>
  <c r="E525" i="1"/>
  <c r="D525" i="1"/>
  <c r="D524" i="1" s="1"/>
  <c r="F522" i="1"/>
  <c r="F521" i="1" s="1"/>
  <c r="E522" i="1"/>
  <c r="E521" i="1" s="1"/>
  <c r="D522" i="1"/>
  <c r="D521" i="1" s="1"/>
  <c r="F517" i="1"/>
  <c r="F516" i="1" s="1"/>
  <c r="E517" i="1"/>
  <c r="E516" i="1" s="1"/>
  <c r="D517" i="1"/>
  <c r="F514" i="1"/>
  <c r="F513" i="1" s="1"/>
  <c r="E514" i="1"/>
  <c r="E513" i="1" s="1"/>
  <c r="D514" i="1"/>
  <c r="D513" i="1" s="1"/>
  <c r="F511" i="1"/>
  <c r="F510" i="1" s="1"/>
  <c r="E511" i="1"/>
  <c r="E510" i="1" s="1"/>
  <c r="D511" i="1"/>
  <c r="D510" i="1" s="1"/>
  <c r="F508" i="1"/>
  <c r="F507" i="1" s="1"/>
  <c r="E508" i="1"/>
  <c r="E507" i="1" s="1"/>
  <c r="D508" i="1"/>
  <c r="D507" i="1" s="1"/>
  <c r="F505" i="1"/>
  <c r="F504" i="1" s="1"/>
  <c r="E505" i="1"/>
  <c r="D505" i="1"/>
  <c r="D504" i="1" s="1"/>
  <c r="F502" i="1"/>
  <c r="E502" i="1"/>
  <c r="D502" i="1"/>
  <c r="F500" i="1"/>
  <c r="E500" i="1"/>
  <c r="D500" i="1"/>
  <c r="F498" i="1"/>
  <c r="E498" i="1"/>
  <c r="D498" i="1"/>
  <c r="F495" i="1"/>
  <c r="F494" i="1" s="1"/>
  <c r="E495" i="1"/>
  <c r="E494" i="1" s="1"/>
  <c r="D495" i="1"/>
  <c r="D494" i="1" s="1"/>
  <c r="F492" i="1"/>
  <c r="F491" i="1" s="1"/>
  <c r="E492" i="1"/>
  <c r="E491" i="1" s="1"/>
  <c r="D492" i="1"/>
  <c r="D491" i="1" s="1"/>
  <c r="F489" i="1"/>
  <c r="F488" i="1" s="1"/>
  <c r="E489" i="1"/>
  <c r="D489" i="1"/>
  <c r="D488" i="1" s="1"/>
  <c r="F486" i="1"/>
  <c r="F485" i="1" s="1"/>
  <c r="E486" i="1"/>
  <c r="D486" i="1"/>
  <c r="D485" i="1" s="1"/>
  <c r="F483" i="1"/>
  <c r="F482" i="1" s="1"/>
  <c r="E483" i="1"/>
  <c r="E482" i="1" s="1"/>
  <c r="D483" i="1"/>
  <c r="F480" i="1"/>
  <c r="F479" i="1" s="1"/>
  <c r="E480" i="1"/>
  <c r="D480" i="1"/>
  <c r="D479" i="1" s="1"/>
  <c r="F477" i="1"/>
  <c r="F476" i="1" s="1"/>
  <c r="E477" i="1"/>
  <c r="E476" i="1" s="1"/>
  <c r="D477" i="1"/>
  <c r="D476" i="1" s="1"/>
  <c r="F474" i="1"/>
  <c r="E474" i="1"/>
  <c r="D474" i="1"/>
  <c r="D473" i="1" s="1"/>
  <c r="F471" i="1"/>
  <c r="E471" i="1"/>
  <c r="E470" i="1" s="1"/>
  <c r="D471" i="1"/>
  <c r="D470" i="1" s="1"/>
  <c r="F466" i="1"/>
  <c r="E466" i="1"/>
  <c r="D466" i="1"/>
  <c r="F464" i="1"/>
  <c r="E464" i="1"/>
  <c r="E463" i="1" s="1"/>
  <c r="D464" i="1"/>
  <c r="F461" i="1"/>
  <c r="E461" i="1"/>
  <c r="D461" i="1"/>
  <c r="F459" i="1"/>
  <c r="E459" i="1"/>
  <c r="E458" i="1" s="1"/>
  <c r="D459" i="1"/>
  <c r="D458" i="1" s="1"/>
  <c r="F454" i="1"/>
  <c r="F453" i="1" s="1"/>
  <c r="F452" i="1" s="1"/>
  <c r="E454" i="1"/>
  <c r="D454" i="1"/>
  <c r="D453" i="1" s="1"/>
  <c r="D452" i="1" s="1"/>
  <c r="F450" i="1"/>
  <c r="E450" i="1"/>
  <c r="D450" i="1"/>
  <c r="F448" i="1"/>
  <c r="E448" i="1"/>
  <c r="E447" i="1" s="1"/>
  <c r="D448" i="1"/>
  <c r="D447" i="1" s="1"/>
  <c r="D446" i="1" s="1"/>
  <c r="F444" i="1"/>
  <c r="F443" i="1" s="1"/>
  <c r="E444" i="1"/>
  <c r="D444" i="1"/>
  <c r="D443" i="1" s="1"/>
  <c r="F441" i="1"/>
  <c r="F440" i="1" s="1"/>
  <c r="E441" i="1"/>
  <c r="E440" i="1" s="1"/>
  <c r="D441" i="1"/>
  <c r="D440" i="1" s="1"/>
  <c r="F438" i="1"/>
  <c r="F437" i="1" s="1"/>
  <c r="E438" i="1"/>
  <c r="E437" i="1" s="1"/>
  <c r="D438" i="1"/>
  <c r="D437" i="1" s="1"/>
  <c r="F435" i="1"/>
  <c r="F434" i="1" s="1"/>
  <c r="E435" i="1"/>
  <c r="E434" i="1" s="1"/>
  <c r="D435" i="1"/>
  <c r="D434" i="1" s="1"/>
  <c r="F432" i="1"/>
  <c r="F431" i="1" s="1"/>
  <c r="E432" i="1"/>
  <c r="E431" i="1" s="1"/>
  <c r="D432" i="1"/>
  <c r="D431" i="1" s="1"/>
  <c r="F429" i="1"/>
  <c r="E429" i="1"/>
  <c r="D429" i="1"/>
  <c r="F427" i="1"/>
  <c r="E427" i="1"/>
  <c r="D427" i="1"/>
  <c r="F424" i="1"/>
  <c r="E424" i="1"/>
  <c r="D424" i="1"/>
  <c r="D423" i="1" s="1"/>
  <c r="F419" i="1"/>
  <c r="F418" i="1" s="1"/>
  <c r="E419" i="1"/>
  <c r="E418" i="1" s="1"/>
  <c r="D419" i="1"/>
  <c r="F416" i="1"/>
  <c r="E416" i="1"/>
  <c r="D416" i="1"/>
  <c r="F414" i="1"/>
  <c r="E414" i="1"/>
  <c r="D414" i="1"/>
  <c r="F412" i="1"/>
  <c r="E412" i="1"/>
  <c r="D412" i="1"/>
  <c r="F406" i="1"/>
  <c r="F405" i="1" s="1"/>
  <c r="E406" i="1"/>
  <c r="D406" i="1"/>
  <c r="D405" i="1" s="1"/>
  <c r="F401" i="1"/>
  <c r="E401" i="1"/>
  <c r="E400" i="1" s="1"/>
  <c r="D401" i="1"/>
  <c r="D400" i="1" s="1"/>
  <c r="F398" i="1"/>
  <c r="E398" i="1"/>
  <c r="D398" i="1"/>
  <c r="F396" i="1"/>
  <c r="E396" i="1"/>
  <c r="D396" i="1"/>
  <c r="F394" i="1"/>
  <c r="E394" i="1"/>
  <c r="D394" i="1"/>
  <c r="F391" i="1"/>
  <c r="F390" i="1" s="1"/>
  <c r="E391" i="1"/>
  <c r="E390" i="1" s="1"/>
  <c r="D391" i="1"/>
  <c r="D390" i="1" s="1"/>
  <c r="F387" i="1"/>
  <c r="E387" i="1"/>
  <c r="D387" i="1"/>
  <c r="F385" i="1"/>
  <c r="E385" i="1"/>
  <c r="D385" i="1"/>
  <c r="F380" i="1"/>
  <c r="F379" i="1" s="1"/>
  <c r="F378" i="1" s="1"/>
  <c r="E380" i="1"/>
  <c r="E379" i="1" s="1"/>
  <c r="D380" i="1"/>
  <c r="D379" i="1" s="1"/>
  <c r="D378" i="1" s="1"/>
  <c r="F376" i="1"/>
  <c r="F375" i="1" s="1"/>
  <c r="F374" i="1" s="1"/>
  <c r="E375" i="1"/>
  <c r="E374" i="1" s="1"/>
  <c r="D376" i="1"/>
  <c r="F372" i="1"/>
  <c r="F371" i="1" s="1"/>
  <c r="F370" i="1" s="1"/>
  <c r="E372" i="1"/>
  <c r="D372" i="1"/>
  <c r="D371" i="1" s="1"/>
  <c r="D370" i="1" s="1"/>
  <c r="F368" i="1"/>
  <c r="E368" i="1"/>
  <c r="D368" i="1"/>
  <c r="F366" i="1"/>
  <c r="E366" i="1"/>
  <c r="D366" i="1"/>
  <c r="F363" i="1"/>
  <c r="E363" i="1"/>
  <c r="E362" i="1" s="1"/>
  <c r="D363" i="1"/>
  <c r="F359" i="1"/>
  <c r="F358" i="1" s="1"/>
  <c r="E359" i="1"/>
  <c r="D359" i="1"/>
  <c r="F356" i="1"/>
  <c r="F355" i="1" s="1"/>
  <c r="E356" i="1"/>
  <c r="D356" i="1"/>
  <c r="D355" i="1" s="1"/>
  <c r="F351" i="1"/>
  <c r="F350" i="1" s="1"/>
  <c r="F349" i="1" s="1"/>
  <c r="E351" i="1"/>
  <c r="E350" i="1" s="1"/>
  <c r="E349" i="1" s="1"/>
  <c r="D351" i="1"/>
  <c r="D350" i="1" s="1"/>
  <c r="D349" i="1" s="1"/>
  <c r="F347" i="1"/>
  <c r="F346" i="1" s="1"/>
  <c r="F345" i="1" s="1"/>
  <c r="E347" i="1"/>
  <c r="D347" i="1"/>
  <c r="D346" i="1" s="1"/>
  <c r="D345" i="1" s="1"/>
  <c r="F342" i="1"/>
  <c r="F341" i="1" s="1"/>
  <c r="E343" i="1"/>
  <c r="D343" i="1"/>
  <c r="F339" i="1"/>
  <c r="F338" i="1" s="1"/>
  <c r="E339" i="1"/>
  <c r="D339" i="1"/>
  <c r="D338" i="1" s="1"/>
  <c r="F336" i="1"/>
  <c r="E336" i="1"/>
  <c r="E335" i="1" s="1"/>
  <c r="D336" i="1"/>
  <c r="F333" i="1"/>
  <c r="F332" i="1" s="1"/>
  <c r="E333" i="1"/>
  <c r="D333" i="1"/>
  <c r="D332" i="1" s="1"/>
  <c r="F329" i="1"/>
  <c r="E329" i="1"/>
  <c r="D329" i="1"/>
  <c r="D328" i="1" s="1"/>
  <c r="F326" i="1"/>
  <c r="F325" i="1" s="1"/>
  <c r="E326" i="1"/>
  <c r="E325" i="1" s="1"/>
  <c r="D326" i="1"/>
  <c r="F323" i="1"/>
  <c r="F322" i="1" s="1"/>
  <c r="E323" i="1"/>
  <c r="D323" i="1"/>
  <c r="D322" i="1" s="1"/>
  <c r="F319" i="1"/>
  <c r="F318" i="1" s="1"/>
  <c r="E319" i="1"/>
  <c r="D319" i="1"/>
  <c r="D318" i="1" s="1"/>
  <c r="F316" i="1"/>
  <c r="F315" i="1" s="1"/>
  <c r="E316" i="1"/>
  <c r="D316" i="1"/>
  <c r="D315" i="1" s="1"/>
  <c r="F313" i="1"/>
  <c r="F312" i="1" s="1"/>
  <c r="E313" i="1"/>
  <c r="D313" i="1"/>
  <c r="D312" i="1" s="1"/>
  <c r="F308" i="1"/>
  <c r="F307" i="1" s="1"/>
  <c r="F306" i="1" s="1"/>
  <c r="E308" i="1"/>
  <c r="D308" i="1"/>
  <c r="D307" i="1" s="1"/>
  <c r="D306" i="1" s="1"/>
  <c r="F304" i="1"/>
  <c r="F303" i="1" s="1"/>
  <c r="E304" i="1"/>
  <c r="E303" i="1" s="1"/>
  <c r="D304" i="1"/>
  <c r="D303" i="1" s="1"/>
  <c r="F301" i="1"/>
  <c r="F300" i="1" s="1"/>
  <c r="E301" i="1"/>
  <c r="E300" i="1" s="1"/>
  <c r="D301" i="1"/>
  <c r="D300" i="1" s="1"/>
  <c r="F298" i="1"/>
  <c r="F297" i="1" s="1"/>
  <c r="E298" i="1"/>
  <c r="D298" i="1"/>
  <c r="D297" i="1" s="1"/>
  <c r="F294" i="1"/>
  <c r="E294" i="1"/>
  <c r="E293" i="1" s="1"/>
  <c r="E292" i="1" s="1"/>
  <c r="D294" i="1"/>
  <c r="D293" i="1" s="1"/>
  <c r="D292" i="1" s="1"/>
  <c r="F290" i="1"/>
  <c r="F289" i="1" s="1"/>
  <c r="E290" i="1"/>
  <c r="D290" i="1"/>
  <c r="D289" i="1" s="1"/>
  <c r="F287" i="1"/>
  <c r="F286" i="1" s="1"/>
  <c r="E287" i="1"/>
  <c r="D287" i="1"/>
  <c r="D286" i="1" s="1"/>
  <c r="F281" i="1"/>
  <c r="F280" i="1" s="1"/>
  <c r="F279" i="1" s="1"/>
  <c r="E281" i="1"/>
  <c r="E280" i="1" s="1"/>
  <c r="E279" i="1" s="1"/>
  <c r="D281" i="1"/>
  <c r="F277" i="1"/>
  <c r="E277" i="1"/>
  <c r="D277" i="1"/>
  <c r="F275" i="1"/>
  <c r="E275" i="1"/>
  <c r="D275" i="1"/>
  <c r="F272" i="1"/>
  <c r="F271" i="1" s="1"/>
  <c r="E272" i="1"/>
  <c r="E271" i="1" s="1"/>
  <c r="D272" i="1"/>
  <c r="D271" i="1" s="1"/>
  <c r="F267" i="1"/>
  <c r="F266" i="1" s="1"/>
  <c r="F265" i="1" s="1"/>
  <c r="F264" i="1" s="1"/>
  <c r="E267" i="1"/>
  <c r="E266" i="1" s="1"/>
  <c r="E265" i="1" s="1"/>
  <c r="E264" i="1" s="1"/>
  <c r="D267" i="1"/>
  <c r="D266" i="1" s="1"/>
  <c r="D265" i="1" s="1"/>
  <c r="D264" i="1" s="1"/>
  <c r="F262" i="1"/>
  <c r="F261" i="1" s="1"/>
  <c r="E262" i="1"/>
  <c r="D262" i="1"/>
  <c r="D261" i="1" s="1"/>
  <c r="D257" i="1" s="1"/>
  <c r="D256" i="1" s="1"/>
  <c r="F259" i="1"/>
  <c r="F258" i="1" s="1"/>
  <c r="E259" i="1"/>
  <c r="E258" i="1" s="1"/>
  <c r="D259" i="1"/>
  <c r="D258" i="1" s="1"/>
  <c r="F254" i="1"/>
  <c r="F253" i="1" s="1"/>
  <c r="F252" i="1" s="1"/>
  <c r="E254" i="1"/>
  <c r="D254" i="1"/>
  <c r="F250" i="1"/>
  <c r="F249" i="1" s="1"/>
  <c r="F248" i="1" s="1"/>
  <c r="E250" i="1"/>
  <c r="E249" i="1" s="1"/>
  <c r="D250" i="1"/>
  <c r="D249" i="1" s="1"/>
  <c r="D248" i="1" s="1"/>
  <c r="F246" i="1"/>
  <c r="F245" i="1" s="1"/>
  <c r="E246" i="1"/>
  <c r="E245" i="1" s="1"/>
  <c r="D246" i="1"/>
  <c r="D245" i="1" s="1"/>
  <c r="F243" i="1"/>
  <c r="F242" i="1" s="1"/>
  <c r="E243" i="1"/>
  <c r="D243" i="1"/>
  <c r="D242" i="1" s="1"/>
  <c r="F240" i="1"/>
  <c r="E240" i="1"/>
  <c r="D240" i="1"/>
  <c r="F238" i="1"/>
  <c r="E238" i="1"/>
  <c r="D238" i="1"/>
  <c r="F235" i="1"/>
  <c r="E235" i="1"/>
  <c r="D235" i="1"/>
  <c r="F233" i="1"/>
  <c r="E233" i="1"/>
  <c r="D233" i="1"/>
  <c r="F230" i="1"/>
  <c r="E230" i="1"/>
  <c r="D230" i="1"/>
  <c r="F228" i="1"/>
  <c r="F227" i="1" s="1"/>
  <c r="E228" i="1"/>
  <c r="D228" i="1"/>
  <c r="D227" i="1" s="1"/>
  <c r="F224" i="1"/>
  <c r="F223" i="1" s="1"/>
  <c r="F222" i="1" s="1"/>
  <c r="E224" i="1"/>
  <c r="D224" i="1"/>
  <c r="D223" i="1" s="1"/>
  <c r="D222" i="1" s="1"/>
  <c r="F219" i="1"/>
  <c r="E219" i="1"/>
  <c r="D219" i="1"/>
  <c r="D218" i="1" s="1"/>
  <c r="F215" i="1"/>
  <c r="F214" i="1" s="1"/>
  <c r="F213" i="1" s="1"/>
  <c r="E215" i="1"/>
  <c r="E214" i="1" s="1"/>
  <c r="E213" i="1" s="1"/>
  <c r="D215" i="1"/>
  <c r="D214" i="1" s="1"/>
  <c r="D213" i="1" s="1"/>
  <c r="F211" i="1"/>
  <c r="F210" i="1" s="1"/>
  <c r="F209" i="1" s="1"/>
  <c r="E211" i="1"/>
  <c r="D211" i="1"/>
  <c r="D210" i="1" s="1"/>
  <c r="D209" i="1" s="1"/>
  <c r="F207" i="1"/>
  <c r="F206" i="1" s="1"/>
  <c r="E207" i="1"/>
  <c r="E206" i="1" s="1"/>
  <c r="D207" i="1"/>
  <c r="D206" i="1" s="1"/>
  <c r="F204" i="1"/>
  <c r="F203" i="1" s="1"/>
  <c r="E204" i="1"/>
  <c r="E203" i="1" s="1"/>
  <c r="D204" i="1"/>
  <c r="D203" i="1" s="1"/>
  <c r="F200" i="1"/>
  <c r="F199" i="1" s="1"/>
  <c r="F198" i="1" s="1"/>
  <c r="E200" i="1"/>
  <c r="E199" i="1" s="1"/>
  <c r="D200" i="1"/>
  <c r="F195" i="1"/>
  <c r="E195" i="1"/>
  <c r="D195" i="1"/>
  <c r="F193" i="1"/>
  <c r="E193" i="1"/>
  <c r="D193" i="1"/>
  <c r="F189" i="1"/>
  <c r="F188" i="1" s="1"/>
  <c r="E189" i="1"/>
  <c r="E188" i="1" s="1"/>
  <c r="D189" i="1"/>
  <c r="D188" i="1" s="1"/>
  <c r="F186" i="1"/>
  <c r="F185" i="1" s="1"/>
  <c r="E186" i="1"/>
  <c r="D186" i="1"/>
  <c r="D185" i="1" s="1"/>
  <c r="F183" i="1"/>
  <c r="E183" i="1"/>
  <c r="D183" i="1"/>
  <c r="F181" i="1"/>
  <c r="E181" i="1"/>
  <c r="D181" i="1"/>
  <c r="F179" i="1"/>
  <c r="E179" i="1"/>
  <c r="D179" i="1"/>
  <c r="F175" i="1"/>
  <c r="F174" i="1" s="1"/>
  <c r="E175" i="1"/>
  <c r="D175" i="1"/>
  <c r="D174" i="1" s="1"/>
  <c r="F172" i="1"/>
  <c r="D172" i="1"/>
  <c r="F170" i="1"/>
  <c r="F169" i="1" s="1"/>
  <c r="E170" i="1"/>
  <c r="D170" i="1"/>
  <c r="F166" i="1"/>
  <c r="E166" i="1"/>
  <c r="D166" i="1"/>
  <c r="F164" i="1"/>
  <c r="E164" i="1"/>
  <c r="D164" i="1"/>
  <c r="F161" i="1"/>
  <c r="E161" i="1"/>
  <c r="D161" i="1"/>
  <c r="F159" i="1"/>
  <c r="E159" i="1"/>
  <c r="D159" i="1"/>
  <c r="D158" i="1"/>
  <c r="F155" i="1"/>
  <c r="E155" i="1"/>
  <c r="D155" i="1"/>
  <c r="F153" i="1"/>
  <c r="F152" i="1" s="1"/>
  <c r="E153" i="1"/>
  <c r="D153" i="1"/>
  <c r="F150" i="1"/>
  <c r="E150" i="1"/>
  <c r="D150" i="1"/>
  <c r="F148" i="1"/>
  <c r="E148" i="1"/>
  <c r="D148" i="1"/>
  <c r="F146" i="1"/>
  <c r="E146" i="1"/>
  <c r="D146" i="1"/>
  <c r="F143" i="1"/>
  <c r="E143" i="1"/>
  <c r="D143" i="1"/>
  <c r="F141" i="1"/>
  <c r="E141" i="1"/>
  <c r="D141" i="1"/>
  <c r="F138" i="1"/>
  <c r="F137" i="1" s="1"/>
  <c r="E138" i="1"/>
  <c r="E137" i="1" s="1"/>
  <c r="D138" i="1"/>
  <c r="D137" i="1" s="1"/>
  <c r="F132" i="1"/>
  <c r="F131" i="1" s="1"/>
  <c r="E132" i="1"/>
  <c r="E131" i="1" s="1"/>
  <c r="D132" i="1"/>
  <c r="D131" i="1" s="1"/>
  <c r="F129" i="1"/>
  <c r="F128" i="1" s="1"/>
  <c r="E129" i="1"/>
  <c r="E128" i="1" s="1"/>
  <c r="D129" i="1"/>
  <c r="D128" i="1" s="1"/>
  <c r="F126" i="1"/>
  <c r="F125" i="1" s="1"/>
  <c r="E126" i="1"/>
  <c r="E125" i="1" s="1"/>
  <c r="D126" i="1"/>
  <c r="D125" i="1" s="1"/>
  <c r="F123" i="1"/>
  <c r="F122" i="1" s="1"/>
  <c r="E123" i="1"/>
  <c r="D123" i="1"/>
  <c r="D122" i="1" s="1"/>
  <c r="F119" i="1"/>
  <c r="F118" i="1" s="1"/>
  <c r="F117" i="1" s="1"/>
  <c r="E119" i="1"/>
  <c r="E118" i="1" s="1"/>
  <c r="D119" i="1"/>
  <c r="D118" i="1" s="1"/>
  <c r="D117" i="1" s="1"/>
  <c r="F115" i="1"/>
  <c r="E115" i="1"/>
  <c r="E114" i="1" s="1"/>
  <c r="E113" i="1" s="1"/>
  <c r="D115" i="1"/>
  <c r="D114" i="1" s="1"/>
  <c r="D113" i="1" s="1"/>
  <c r="F111" i="1"/>
  <c r="F110" i="1" s="1"/>
  <c r="F109" i="1" s="1"/>
  <c r="E111" i="1"/>
  <c r="D111" i="1"/>
  <c r="D110" i="1" s="1"/>
  <c r="D109" i="1" s="1"/>
  <c r="F106" i="1"/>
  <c r="F105" i="1" s="1"/>
  <c r="E106" i="1"/>
  <c r="D106" i="1"/>
  <c r="D105" i="1" s="1"/>
  <c r="F103" i="1"/>
  <c r="F102" i="1" s="1"/>
  <c r="E103" i="1"/>
  <c r="E102" i="1" s="1"/>
  <c r="D103" i="1"/>
  <c r="D102" i="1" s="1"/>
  <c r="F99" i="1"/>
  <c r="E99" i="1"/>
  <c r="E98" i="1" s="1"/>
  <c r="E97" i="1" s="1"/>
  <c r="D99" i="1"/>
  <c r="D98" i="1" s="1"/>
  <c r="D97" i="1" s="1"/>
  <c r="F95" i="1"/>
  <c r="F94" i="1" s="1"/>
  <c r="E95" i="1"/>
  <c r="E94" i="1" s="1"/>
  <c r="D95" i="1"/>
  <c r="D94" i="1" s="1"/>
  <c r="F92" i="1"/>
  <c r="F91" i="1" s="1"/>
  <c r="E92" i="1"/>
  <c r="E91" i="1" s="1"/>
  <c r="D92" i="1"/>
  <c r="D91" i="1" s="1"/>
  <c r="F89" i="1"/>
  <c r="F88" i="1" s="1"/>
  <c r="E89" i="1"/>
  <c r="E88" i="1" s="1"/>
  <c r="D89" i="1"/>
  <c r="D88" i="1" s="1"/>
  <c r="F86" i="1"/>
  <c r="F85" i="1" s="1"/>
  <c r="E86" i="1"/>
  <c r="E85" i="1" s="1"/>
  <c r="D86" i="1"/>
  <c r="D85" i="1" s="1"/>
  <c r="F83" i="1"/>
  <c r="F82" i="1" s="1"/>
  <c r="E83" i="1"/>
  <c r="D83" i="1"/>
  <c r="D82" i="1" s="1"/>
  <c r="F78" i="1"/>
  <c r="E78" i="1"/>
  <c r="E77" i="1" s="1"/>
  <c r="D78" i="1"/>
  <c r="F75" i="1"/>
  <c r="F74" i="1" s="1"/>
  <c r="E75" i="1"/>
  <c r="E74" i="1" s="1"/>
  <c r="D75" i="1"/>
  <c r="D74" i="1" s="1"/>
  <c r="F69" i="1"/>
  <c r="F68" i="1" s="1"/>
  <c r="E69" i="1"/>
  <c r="E68" i="1" s="1"/>
  <c r="D69" i="1"/>
  <c r="F66" i="1"/>
  <c r="F65" i="1" s="1"/>
  <c r="E66" i="1"/>
  <c r="D66" i="1"/>
  <c r="D65" i="1" s="1"/>
  <c r="F61" i="1"/>
  <c r="F60" i="1" s="1"/>
  <c r="F56" i="1" s="1"/>
  <c r="E61" i="1"/>
  <c r="E60" i="1" s="1"/>
  <c r="D61" i="1"/>
  <c r="D60" i="1" s="1"/>
  <c r="F54" i="1"/>
  <c r="F53" i="1" s="1"/>
  <c r="E54" i="1"/>
  <c r="D54" i="1"/>
  <c r="D53" i="1" s="1"/>
  <c r="F51" i="1"/>
  <c r="E51" i="1"/>
  <c r="D51" i="1"/>
  <c r="D50" i="1" s="1"/>
  <c r="F47" i="1"/>
  <c r="F46" i="1" s="1"/>
  <c r="E47" i="1"/>
  <c r="D47" i="1"/>
  <c r="D46" i="1" s="1"/>
  <c r="F42" i="1"/>
  <c r="E42" i="1"/>
  <c r="D42" i="1"/>
  <c r="D41" i="1" s="1"/>
  <c r="D40" i="1" s="1"/>
  <c r="F38" i="1"/>
  <c r="E38" i="1"/>
  <c r="D38" i="1"/>
  <c r="D37" i="1" s="1"/>
  <c r="F35" i="1"/>
  <c r="E35" i="1"/>
  <c r="E34" i="1" s="1"/>
  <c r="D35" i="1"/>
  <c r="D34" i="1" s="1"/>
  <c r="F32" i="1"/>
  <c r="F31" i="1" s="1"/>
  <c r="E32" i="1"/>
  <c r="E31" i="1" s="1"/>
  <c r="D32" i="1"/>
  <c r="D31" i="1" s="1"/>
  <c r="F29" i="1"/>
  <c r="F28" i="1" s="1"/>
  <c r="E29" i="1"/>
  <c r="E28" i="1" s="1"/>
  <c r="D29" i="1"/>
  <c r="D28" i="1" s="1"/>
  <c r="F26" i="1"/>
  <c r="E26" i="1"/>
  <c r="D26" i="1"/>
  <c r="F24" i="1"/>
  <c r="E24" i="1"/>
  <c r="D24" i="1"/>
  <c r="F21" i="1"/>
  <c r="E21" i="1"/>
  <c r="D21" i="1"/>
  <c r="F19" i="1"/>
  <c r="D19" i="1"/>
  <c r="F17" i="1"/>
  <c r="E17" i="1"/>
  <c r="D17" i="1"/>
  <c r="F12" i="1"/>
  <c r="F11" i="1" s="1"/>
  <c r="E12" i="1"/>
  <c r="E11" i="1" s="1"/>
  <c r="D12" i="1"/>
  <c r="D11" i="1" s="1"/>
  <c r="F9" i="1"/>
  <c r="F8" i="1" s="1"/>
  <c r="E9" i="1"/>
  <c r="D9" i="1"/>
  <c r="D8" i="1" s="1"/>
  <c r="E23" i="1" l="1"/>
  <c r="F232" i="1"/>
  <c r="E16" i="1"/>
  <c r="D693" i="1"/>
  <c r="F622" i="1"/>
  <c r="F426" i="1"/>
  <c r="D685" i="1"/>
  <c r="E65" i="1"/>
  <c r="E371" i="1"/>
  <c r="F411" i="1"/>
  <c r="E237" i="1"/>
  <c r="E253" i="1"/>
  <c r="D680" i="1"/>
  <c r="D714" i="1"/>
  <c r="F473" i="1"/>
  <c r="F470" i="1"/>
  <c r="F423" i="1"/>
  <c r="F400" i="1"/>
  <c r="F365" i="1"/>
  <c r="F362" i="1"/>
  <c r="F335" i="1"/>
  <c r="F274" i="1"/>
  <c r="F270" i="1" s="1"/>
  <c r="F269" i="1" s="1"/>
  <c r="F218" i="1"/>
  <c r="F101" i="1"/>
  <c r="F50" i="1"/>
  <c r="F41" i="1"/>
  <c r="F37" i="1"/>
  <c r="F34" i="1"/>
  <c r="F23" i="1"/>
  <c r="F693" i="1"/>
  <c r="F685" i="1"/>
  <c r="F163" i="1"/>
  <c r="F178" i="1"/>
  <c r="F140" i="1"/>
  <c r="E163" i="1"/>
  <c r="D426" i="1"/>
  <c r="D641" i="1"/>
  <c r="D666" i="1"/>
  <c r="E158" i="1"/>
  <c r="F384" i="1"/>
  <c r="F497" i="1"/>
  <c r="F666" i="1"/>
  <c r="D152" i="1"/>
  <c r="F16" i="1"/>
  <c r="D192" i="1"/>
  <c r="D191" i="1" s="1"/>
  <c r="F463" i="1"/>
  <c r="F589" i="1"/>
  <c r="F698" i="1"/>
  <c r="E570" i="1"/>
  <c r="F237" i="1"/>
  <c r="F410" i="1"/>
  <c r="F409" i="1" s="1"/>
  <c r="E140" i="1"/>
  <c r="F145" i="1"/>
  <c r="F158" i="1"/>
  <c r="D23" i="1"/>
  <c r="D77" i="1"/>
  <c r="D163" i="1"/>
  <c r="D157" i="1" s="1"/>
  <c r="D178" i="1"/>
  <c r="D177" i="1" s="1"/>
  <c r="F192" i="1"/>
  <c r="F202" i="1"/>
  <c r="D232" i="1"/>
  <c r="D393" i="1"/>
  <c r="E698" i="1"/>
  <c r="F168" i="1"/>
  <c r="F77" i="1"/>
  <c r="E145" i="1"/>
  <c r="D169" i="1"/>
  <c r="D168" i="1" s="1"/>
  <c r="D274" i="1"/>
  <c r="D270" i="1" s="1"/>
  <c r="E446" i="1"/>
  <c r="F447" i="1"/>
  <c r="F446" i="1" s="1"/>
  <c r="D145" i="1"/>
  <c r="E178" i="1"/>
  <c r="F257" i="1"/>
  <c r="F256" i="1" s="1"/>
  <c r="D285" i="1"/>
  <c r="E365" i="1"/>
  <c r="D384" i="1"/>
  <c r="D383" i="1" s="1"/>
  <c r="D382" i="1" s="1"/>
  <c r="E393" i="1"/>
  <c r="E657" i="1"/>
  <c r="D673" i="1"/>
  <c r="F680" i="1"/>
  <c r="D709" i="1"/>
  <c r="E223" i="1"/>
  <c r="E222" i="1" s="1"/>
  <c r="D629" i="1"/>
  <c r="D622" i="1"/>
  <c r="E473" i="1"/>
  <c r="E185" i="1"/>
  <c r="E582" i="1"/>
  <c r="E322" i="1"/>
  <c r="F114" i="1"/>
  <c r="F121" i="1"/>
  <c r="F296" i="1"/>
  <c r="F520" i="1"/>
  <c r="F519" i="1" s="1"/>
  <c r="D520" i="1"/>
  <c r="D519" i="1" s="1"/>
  <c r="D49" i="1"/>
  <c r="F98" i="1"/>
  <c r="F285" i="1"/>
  <c r="F458" i="1"/>
  <c r="F457" i="1" s="1"/>
  <c r="F456" i="1" s="1"/>
  <c r="E504" i="1"/>
  <c r="F311" i="1"/>
  <c r="E338" i="1"/>
  <c r="D547" i="1"/>
  <c r="E561" i="1"/>
  <c r="D516" i="1"/>
  <c r="E497" i="1"/>
  <c r="E457" i="1"/>
  <c r="E456" i="1" s="1"/>
  <c r="D422" i="1"/>
  <c r="D421" i="1" s="1"/>
  <c r="E426" i="1"/>
  <c r="D418" i="1"/>
  <c r="E411" i="1"/>
  <c r="E410" i="1" s="1"/>
  <c r="E82" i="1"/>
  <c r="E174" i="1"/>
  <c r="E242" i="1"/>
  <c r="F293" i="1"/>
  <c r="F292" i="1" s="1"/>
  <c r="D311" i="1"/>
  <c r="E122" i="1"/>
  <c r="F226" i="1"/>
  <c r="F221" i="1" s="1"/>
  <c r="E315" i="1"/>
  <c r="E318" i="1"/>
  <c r="E328" i="1"/>
  <c r="D358" i="1"/>
  <c r="D354" i="1" s="1"/>
  <c r="F354" i="1"/>
  <c r="D121" i="1"/>
  <c r="D108" i="1" s="1"/>
  <c r="D253" i="1"/>
  <c r="D280" i="1"/>
  <c r="D279" i="1" s="1"/>
  <c r="E289" i="1"/>
  <c r="E355" i="1"/>
  <c r="E358" i="1"/>
  <c r="E384" i="1"/>
  <c r="E383" i="1" s="1"/>
  <c r="E378" i="1"/>
  <c r="D362" i="1"/>
  <c r="E342" i="1"/>
  <c r="D342" i="1"/>
  <c r="D335" i="1"/>
  <c r="E332" i="1"/>
  <c r="E297" i="1"/>
  <c r="D296" i="1"/>
  <c r="E286" i="1"/>
  <c r="E218" i="1"/>
  <c r="E217" i="1" s="1"/>
  <c r="D217" i="1"/>
  <c r="E202" i="1"/>
  <c r="E198" i="1"/>
  <c r="D199" i="1"/>
  <c r="E152" i="1"/>
  <c r="E117" i="1"/>
  <c r="E110" i="1"/>
  <c r="E105" i="1"/>
  <c r="D68" i="1"/>
  <c r="F7" i="1"/>
  <c r="E53" i="1"/>
  <c r="E37" i="1"/>
  <c r="E50" i="1"/>
  <c r="E41" i="1"/>
  <c r="E46" i="1"/>
  <c r="E44" i="1" s="1"/>
  <c r="D44" i="1"/>
  <c r="D45" i="1"/>
  <c r="D202" i="1"/>
  <c r="F45" i="1"/>
  <c r="F44" i="1"/>
  <c r="E8" i="1"/>
  <c r="E307" i="1"/>
  <c r="F328" i="1"/>
  <c r="D365" i="1"/>
  <c r="F393" i="1"/>
  <c r="F389" i="1" s="1"/>
  <c r="E443" i="1"/>
  <c r="D140" i="1"/>
  <c r="D136" i="1" s="1"/>
  <c r="E157" i="1"/>
  <c r="E192" i="1"/>
  <c r="E210" i="1"/>
  <c r="E232" i="1"/>
  <c r="D237" i="1"/>
  <c r="E274" i="1"/>
  <c r="D325" i="1"/>
  <c r="D321" i="1" s="1"/>
  <c r="E423" i="1"/>
  <c r="E453" i="1"/>
  <c r="E346" i="1"/>
  <c r="D482" i="1"/>
  <c r="E622" i="1"/>
  <c r="E685" i="1"/>
  <c r="D7" i="1"/>
  <c r="D16" i="1"/>
  <c r="D101" i="1"/>
  <c r="E169" i="1"/>
  <c r="E227" i="1"/>
  <c r="E248" i="1"/>
  <c r="E261" i="1"/>
  <c r="E312" i="1"/>
  <c r="D375" i="1"/>
  <c r="D411" i="1"/>
  <c r="D463" i="1"/>
  <c r="E524" i="1"/>
  <c r="D582" i="1"/>
  <c r="D581" i="1" s="1"/>
  <c r="D580" i="1" s="1"/>
  <c r="E589" i="1"/>
  <c r="E617" i="1"/>
  <c r="D657" i="1"/>
  <c r="E567" i="1"/>
  <c r="E660" i="1"/>
  <c r="E673" i="1"/>
  <c r="E690" i="1"/>
  <c r="D497" i="1"/>
  <c r="F537" i="1"/>
  <c r="F536" i="1" s="1"/>
  <c r="F641" i="1"/>
  <c r="D698" i="1"/>
  <c r="D589" i="1"/>
  <c r="F714" i="1"/>
  <c r="E485" i="1"/>
  <c r="E488" i="1"/>
  <c r="E635" i="1"/>
  <c r="E638" i="1"/>
  <c r="E641" i="1"/>
  <c r="E648" i="1"/>
  <c r="E651" i="1"/>
  <c r="E680" i="1"/>
  <c r="E709" i="1"/>
  <c r="E479" i="1"/>
  <c r="E538" i="1"/>
  <c r="E663" i="1"/>
  <c r="E666" i="1"/>
  <c r="E693" i="1"/>
  <c r="E703" i="1"/>
  <c r="E714" i="1"/>
  <c r="E56" i="1" l="1"/>
  <c r="D56" i="1"/>
  <c r="D410" i="1"/>
  <c r="D409" i="1" s="1"/>
  <c r="E15" i="1"/>
  <c r="E14" i="1" s="1"/>
  <c r="D537" i="1"/>
  <c r="D536" i="1" s="1"/>
  <c r="E370" i="1"/>
  <c r="E252" i="1"/>
  <c r="F469" i="1"/>
  <c r="F468" i="1" s="1"/>
  <c r="F422" i="1"/>
  <c r="F421" i="1" s="1"/>
  <c r="F408" i="1" s="1"/>
  <c r="F383" i="1"/>
  <c r="F361" i="1"/>
  <c r="F331" i="1"/>
  <c r="F217" i="1"/>
  <c r="F157" i="1"/>
  <c r="F191" i="1"/>
  <c r="F177" i="1"/>
  <c r="F136" i="1"/>
  <c r="F73" i="1"/>
  <c r="F49" i="1"/>
  <c r="F40" i="1"/>
  <c r="F15" i="1"/>
  <c r="F14" i="1" s="1"/>
  <c r="F97" i="1"/>
  <c r="D226" i="1"/>
  <c r="D73" i="1"/>
  <c r="D72" i="1" s="1"/>
  <c r="D71" i="1" s="1"/>
  <c r="D389" i="1"/>
  <c r="D361" i="1"/>
  <c r="E361" i="1"/>
  <c r="E581" i="1"/>
  <c r="E580" i="1" s="1"/>
  <c r="D621" i="1"/>
  <c r="D620" i="1" s="1"/>
  <c r="F621" i="1"/>
  <c r="F620" i="1" s="1"/>
  <c r="D15" i="1"/>
  <c r="D14" i="1" s="1"/>
  <c r="F284" i="1"/>
  <c r="E136" i="1"/>
  <c r="E621" i="1"/>
  <c r="E177" i="1"/>
  <c r="D135" i="1"/>
  <c r="E73" i="1"/>
  <c r="E72" i="1" s="1"/>
  <c r="F113" i="1"/>
  <c r="E331" i="1"/>
  <c r="E321" i="1"/>
  <c r="E560" i="1"/>
  <c r="D408" i="1"/>
  <c r="E389" i="1"/>
  <c r="F321" i="1"/>
  <c r="D252" i="1"/>
  <c r="E121" i="1"/>
  <c r="D269" i="1"/>
  <c r="E354" i="1"/>
  <c r="E382" i="1"/>
  <c r="E341" i="1"/>
  <c r="D341" i="1"/>
  <c r="D331" i="1"/>
  <c r="E296" i="1"/>
  <c r="D284" i="1"/>
  <c r="E285" i="1"/>
  <c r="D198" i="1"/>
  <c r="E109" i="1"/>
  <c r="E101" i="1"/>
  <c r="E40" i="1"/>
  <c r="E49" i="1"/>
  <c r="E45" i="1"/>
  <c r="E469" i="1"/>
  <c r="E520" i="1"/>
  <c r="D457" i="1"/>
  <c r="E566" i="1"/>
  <c r="E209" i="1"/>
  <c r="E409" i="1"/>
  <c r="E7" i="1"/>
  <c r="G7" i="1" s="1"/>
  <c r="E616" i="1"/>
  <c r="D469" i="1"/>
  <c r="D468" i="1" s="1"/>
  <c r="E226" i="1"/>
  <c r="E345" i="1"/>
  <c r="E191" i="1"/>
  <c r="E537" i="1"/>
  <c r="D374" i="1"/>
  <c r="E311" i="1"/>
  <c r="E257" i="1"/>
  <c r="E168" i="1"/>
  <c r="E452" i="1"/>
  <c r="E422" i="1"/>
  <c r="E270" i="1"/>
  <c r="E306" i="1"/>
  <c r="F72" i="1" l="1"/>
  <c r="F71" i="1" s="1"/>
  <c r="F310" i="1"/>
  <c r="F353" i="1"/>
  <c r="F382" i="1"/>
  <c r="F197" i="1"/>
  <c r="F135" i="1"/>
  <c r="E353" i="1"/>
  <c r="D221" i="1"/>
  <c r="F108" i="1"/>
  <c r="D310" i="1"/>
  <c r="E559" i="1"/>
  <c r="D197" i="1"/>
  <c r="E108" i="1"/>
  <c r="E421" i="1"/>
  <c r="E310" i="1"/>
  <c r="E536" i="1"/>
  <c r="E197" i="1"/>
  <c r="E620" i="1"/>
  <c r="E135" i="1"/>
  <c r="E468" i="1"/>
  <c r="E269" i="1"/>
  <c r="E221" i="1"/>
  <c r="E615" i="1"/>
  <c r="E565" i="1"/>
  <c r="E564" i="1" s="1"/>
  <c r="D456" i="1"/>
  <c r="E519" i="1"/>
  <c r="D353" i="1"/>
  <c r="E71" i="1"/>
  <c r="E256" i="1"/>
  <c r="E284" i="1"/>
  <c r="F283" i="1" l="1"/>
  <c r="F134" i="1"/>
  <c r="D134" i="1"/>
  <c r="D283" i="1"/>
  <c r="E134" i="1"/>
  <c r="E408" i="1"/>
  <c r="E283" i="1"/>
  <c r="F719" i="1" l="1"/>
  <c r="D719" i="1"/>
  <c r="E719" i="1"/>
</calcChain>
</file>

<file path=xl/sharedStrings.xml><?xml version="1.0" encoding="utf-8"?>
<sst xmlns="http://schemas.openxmlformats.org/spreadsheetml/2006/main" count="2149" uniqueCount="589">
  <si>
    <t>(в рублях)</t>
  </si>
  <si>
    <t>Наименование</t>
  </si>
  <si>
    <t>Целевая статья</t>
  </si>
  <si>
    <t>Вид расходов</t>
  </si>
  <si>
    <t>(7=5/4*100)</t>
  </si>
  <si>
    <t>(8=5/6*100)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</si>
  <si>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</si>
  <si>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</si>
  <si>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</si>
  <si>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</si>
  <si>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</si>
  <si>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</si>
  <si>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</si>
  <si>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</si>
  <si>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</si>
  <si>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0100240020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</si>
  <si>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</si>
  <si>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</si>
  <si>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</si>
  <si>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</si>
  <si>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</si>
  <si>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</si>
  <si>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</si>
  <si>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</si>
  <si>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</si>
  <si>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120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</si>
  <si>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</si>
  <si>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</si>
  <si>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</si>
  <si>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</si>
  <si>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Развитие материально- технической базы массовой физической культуры и спорта</t>
  </si>
  <si>
    <t>0900120140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</si>
  <si>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</si>
  <si>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</si>
  <si>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</si>
  <si>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</si>
  <si>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</si>
  <si>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</si>
  <si>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</si>
  <si>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</si>
  <si>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</si>
  <si>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</si>
  <si>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экстремизма, терроризма и правонарушений</t>
  </si>
  <si>
    <t>1100120120</t>
  </si>
  <si>
    <t>Муниципальная программа 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</si>
  <si>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</si>
  <si>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</si>
  <si>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</si>
  <si>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</si>
  <si>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</si>
  <si>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</si>
  <si>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</si>
  <si>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</si>
  <si>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</si>
  <si>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</si>
  <si>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</si>
  <si>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16001S2760</t>
  </si>
  <si>
    <t>Муниципальная программа " Модернизация дорожной сети в Пограничном муниципальном округе"</t>
  </si>
  <si>
    <t>1900000000</t>
  </si>
  <si>
    <t>Содержание и ремонт дорог общего пользования местного значения</t>
  </si>
  <si>
    <t>1900140100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</si>
  <si>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</si>
  <si>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19001S2250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</si>
  <si>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</si>
  <si>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</si>
  <si>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</si>
  <si>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</si>
  <si>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19001S2390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</si>
  <si>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</si>
  <si>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</si>
  <si>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</si>
  <si>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</si>
  <si>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Основное мероприятие "Повышение качества доступности предостовляемых населению услуг ЖКХ"</t>
  </si>
  <si>
    <t>2110100000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</si>
  <si>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</si>
  <si>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2110109605</t>
  </si>
  <si>
    <t>Обеспечение населения в поселениях услугами водоснабжения</t>
  </si>
  <si>
    <t>2110120220</t>
  </si>
  <si>
    <t>Расходы, направленные на обеспечение населения сельских поселений услугами ЖКХ</t>
  </si>
  <si>
    <t>2110170010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</si>
  <si>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</si>
  <si>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</si>
  <si>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</si>
  <si>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21101S2320</t>
  </si>
  <si>
    <t>Обеспечение мероприятий по модернизации систем коммунальной инфраструктуры за счет средств Фонда развития территорий</t>
  </si>
  <si>
    <t>21101S9505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</si>
  <si>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</si>
  <si>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21101S9605</t>
  </si>
  <si>
    <t>Федеральные проект "Чистая вода"</t>
  </si>
  <si>
    <t>211F500000</t>
  </si>
  <si>
    <t xml:space="preserve">Строительство и реконструкция (модернизация)объектов питьевого водоснабжения (НП) </t>
  </si>
  <si>
    <t>211F552432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</si>
  <si>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</si>
  <si>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2190000000</t>
  </si>
  <si>
    <t>Обеспечение граждан твердым топливом (дровами) за счет средств краевого бюджета</t>
  </si>
  <si>
    <t>2190092620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</si>
  <si>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</si>
  <si>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</si>
  <si>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</si>
  <si>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</si>
  <si>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</si>
  <si>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</si>
  <si>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</si>
  <si>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</si>
  <si>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</si>
  <si>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</si>
  <si>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</si>
  <si>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</si>
  <si>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 Развитие информационных систем"</t>
  </si>
  <si>
    <t>2420000000</t>
  </si>
  <si>
    <t>Мероприятия, направленные на развитие информатизации и защиты информатизации</t>
  </si>
  <si>
    <t>2420140030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</si>
  <si>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</si>
  <si>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</si>
  <si>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</si>
  <si>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</si>
  <si>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</si>
  <si>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</si>
  <si>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</si>
  <si>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Создание условий для обеспечения услугами связи малочисленных и труднодоступных населенных пунктов Пограничного муниципального округа за счет средств субсидий из краевого бюджета</t>
  </si>
  <si>
    <t>2490092090</t>
  </si>
  <si>
    <t>Создание условий для обеспечения услугами связи малочисленных и труднодоступных населенных пунктов Пограничного муниципального округа за счет средств местного бюджета</t>
  </si>
  <si>
    <t>24900S2090</t>
  </si>
  <si>
    <t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</t>
  </si>
  <si>
    <t>24900S2740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</si>
  <si>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</si>
  <si>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</si>
  <si>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</si>
  <si>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</si>
  <si>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Основное мероприятие "Организация деятельностиучреждений культуры"</t>
  </si>
  <si>
    <t>2510100000</t>
  </si>
  <si>
    <t>Расходы на обеспечение деятельности (оказанние услуг, выполнение работ) учредений культуры</t>
  </si>
  <si>
    <t>2510170080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</si>
  <si>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</si>
  <si>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</si>
  <si>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выплаты персоналу казенных учреждений</t>
  </si>
  <si>
    <t>110</t>
  </si>
  <si>
    <t>Расходы на обеспечение деятельности ( оказание услуг, выполнение работ) учреждений культуры ЖСП</t>
  </si>
  <si>
    <t>2510170082</t>
  </si>
  <si>
    <t>Уплата налогов, сборов и иных платежей</t>
  </si>
  <si>
    <t>850</t>
  </si>
  <si>
    <t>Сохранение объектов культурного наследия</t>
  </si>
  <si>
    <t>2510170190</t>
  </si>
  <si>
    <t>Федеральный проект "культурная среда"</t>
  </si>
  <si>
    <t>251A100000</t>
  </si>
  <si>
    <t>Развитие сети учреждений культурно-досугового типа (НП)</t>
  </si>
  <si>
    <t>251A155130</t>
  </si>
  <si>
    <t>Развитие сети учреждений культурно-досугового типа (НП) за счет средств местного бюджета</t>
  </si>
  <si>
    <t>251A1S5130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</si>
  <si>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</si>
  <si>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</si>
  <si>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</si>
  <si>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</si>
  <si>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Расходы на выполнение наказов избирателей на территории Пограничного муниципального округа</t>
  </si>
  <si>
    <t>2510220330</t>
  </si>
  <si>
    <t>Основное мероприятие "Укрепление материально-технической базы муниципальных учреждений</t>
  </si>
  <si>
    <t>2510400000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</si>
  <si>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</si>
  <si>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</si>
  <si>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</si>
  <si>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</si>
  <si>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</si>
  <si>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</si>
  <si>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Основное мероприятие "Обеспечение безопасности в учреждениях культуры"</t>
  </si>
  <si>
    <t>2510500000</t>
  </si>
  <si>
    <t>Мероприятия по обеспечению безопасности в муниципальных учреждениях</t>
  </si>
  <si>
    <t>2510520100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</si>
  <si>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</si>
  <si>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</si>
  <si>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</si>
  <si>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</si>
  <si>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</si>
  <si>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</si>
  <si>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</si>
  <si>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</si>
  <si>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 xml:space="preserve">Организация проведения культурных мероприятий  </t>
  </si>
  <si>
    <t>2520220060</t>
  </si>
  <si>
    <t>Проведение мероприятий по выявлению и развитию одаренных детей</t>
  </si>
  <si>
    <t>2520270140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</si>
  <si>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</si>
  <si>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</si>
  <si>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</si>
  <si>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""Обеспечение безопасности в уреждениях культуры"</t>
  </si>
  <si>
    <t>2520400000</t>
  </si>
  <si>
    <t>2520420100</t>
  </si>
  <si>
    <t>Федеральный проект "Культурная среда"</t>
  </si>
  <si>
    <t>252A100000</t>
  </si>
  <si>
    <t>Реализация мероприятий по модернизации муниципальных детских школ искусств по видам искусств (НП)</t>
  </si>
  <si>
    <t>252A155192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</si>
  <si>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</si>
  <si>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</si>
  <si>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</si>
  <si>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</si>
  <si>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Расходы на обеспечение деятельности (оказанние услуг, выполнение работ) библиотек</t>
  </si>
  <si>
    <t>2530170070</t>
  </si>
  <si>
    <t>Основное мероприятие «Создание единого информационного поля"</t>
  </si>
  <si>
    <t>2530200000</t>
  </si>
  <si>
    <t>Организация проведения культурных мероприятий</t>
  </si>
  <si>
    <t>2530220060</t>
  </si>
  <si>
    <t>Пополнение книжного фонда</t>
  </si>
  <si>
    <t>2530220090</t>
  </si>
  <si>
    <t>Мероприятия по созданию единого библиотечного информационного поля</t>
  </si>
  <si>
    <t>2530220210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</si>
  <si>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</si>
  <si>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</si>
  <si>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</si>
  <si>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</si>
  <si>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Основное мероприятие "Укрепление материально-технической базы муниципальных учреждений"</t>
  </si>
  <si>
    <t>2530300000</t>
  </si>
  <si>
    <t>Мероприятия по проведению ремонтных работ (в т.ч. проектно-изыскательские работы) муниципальных учреждений</t>
  </si>
  <si>
    <t>2530370150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</si>
  <si>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</si>
  <si>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</si>
  <si>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</si>
  <si>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</si>
  <si>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</si>
  <si>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</si>
  <si>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</si>
  <si>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</si>
  <si>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Содействие развитию молодежной политики на территории Пограничного муниципального округа</t>
  </si>
  <si>
    <t>2540120030</t>
  </si>
  <si>
    <t>Проведение мероприятий для детей и молодежи</t>
  </si>
  <si>
    <t>2540120070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</si>
  <si>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</si>
  <si>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</si>
  <si>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</si>
  <si>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</si>
  <si>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</si>
  <si>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</si>
  <si>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</si>
  <si>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</si>
  <si>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</si>
  <si>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</si>
  <si>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Руководство и управление в сфере установленных функций органов местного самоуправления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</si>
  <si>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</si>
  <si>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</si>
  <si>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</si>
  <si>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</si>
  <si>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</si>
  <si>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</si>
  <si>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</si>
  <si>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</si>
  <si>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Субсидии автономным учреждениям</t>
  </si>
  <si>
    <t>620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</si>
  <si>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</si>
  <si>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</si>
  <si>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</si>
  <si>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</si>
  <si>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</si>
  <si>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</si>
  <si>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Расходы на обеспечение деятельности(оказание услуг, выполнение работ) дошкольных образовательных организаций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</si>
  <si>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</si>
  <si>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</si>
  <si>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</si>
  <si>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</si>
  <si>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</si>
  <si>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</si>
  <si>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</si>
  <si>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</si>
  <si>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</si>
  <si>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Мероприятия, направленные на модернизацию дошкольного образования</t>
  </si>
  <si>
    <t>2610370120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</si>
  <si>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</si>
  <si>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</si>
  <si>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</si>
  <si>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</si>
  <si>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Основное мероприятие «Обеспечение безопасности в муниципальных учреждениях»</t>
  </si>
  <si>
    <t>2610400000</t>
  </si>
  <si>
    <t>2610420100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</si>
  <si>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</si>
  <si>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</si>
  <si>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</si>
  <si>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</si>
  <si>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</si>
  <si>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</si>
  <si>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Обеспечение деятельности (оказание услуг, выполнение работ) общеобразовательных организаций</t>
  </si>
  <si>
    <t>2620170050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</si>
  <si>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</si>
  <si>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2620193060</t>
  </si>
  <si>
    <t>Основное мероприятие «Присмотр и уход за детьми в муниципальных образовательных учреждегниях»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</si>
  <si>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</si>
  <si>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</si>
  <si>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</si>
  <si>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</si>
  <si>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</si>
  <si>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</si>
  <si>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</si>
  <si>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</si>
  <si>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</si>
  <si>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2620320330</t>
  </si>
  <si>
    <t>Мероприятия, направленные на модернизацию общего образования</t>
  </si>
  <si>
    <t>2620370170</t>
  </si>
  <si>
    <t>Реализация проектов инициативного бюджетирования по направлению "Молодежный бюджет"</t>
  </si>
  <si>
    <t>26203S2750</t>
  </si>
  <si>
    <t>Основное мероприятие "Обеспечение безопасности в муниципальных учреждениях"</t>
  </si>
  <si>
    <t>2620400000</t>
  </si>
  <si>
    <t>2620420100</t>
  </si>
  <si>
    <t>Федеральный проект "Современная школа"</t>
  </si>
  <si>
    <t>262E100000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</si>
  <si>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</si>
  <si>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262E193140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</si>
  <si>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</si>
  <si>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</si>
  <si>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</si>
  <si>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</si>
  <si>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Федеральный проект "Патриотическое воспитание граждан Российской Федерации"</t>
  </si>
  <si>
    <t>262EВ00000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</si>
  <si>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</si>
  <si>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262EВ51790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</si>
  <si>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</si>
  <si>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</si>
  <si>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</si>
  <si>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</si>
  <si>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</si>
  <si>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</si>
  <si>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Обеспеченте персонифецированного финансирования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</si>
  <si>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</si>
  <si>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</si>
  <si>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</si>
  <si>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Организация отдыха и занятости детей и подростков Пограничного муниципального района</t>
  </si>
  <si>
    <t>2630270110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</si>
  <si>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</si>
  <si>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2630293080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</si>
  <si>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</si>
  <si>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</si>
  <si>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</si>
  <si>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</si>
  <si>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</si>
  <si>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</si>
  <si>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2630470130</t>
  </si>
  <si>
    <t>2630500000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</si>
  <si>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</si>
  <si>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</si>
  <si>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</si>
  <si>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</si>
  <si>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</si>
  <si>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</si>
  <si>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</si>
  <si>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</si>
  <si>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</si>
  <si>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</si>
  <si>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</si>
  <si>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</si>
  <si>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Научно-методические организационно-педагогические мероприятия</t>
  </si>
  <si>
    <t>2690070220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</si>
  <si>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</si>
  <si>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</si>
  <si>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Публичные нормативные социальные выплаты гражданам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</si>
  <si>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</si>
  <si>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</si>
  <si>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</si>
  <si>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</si>
  <si>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</si>
  <si>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</si>
  <si>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</si>
  <si>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</si>
  <si>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</si>
  <si>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</si>
  <si>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</si>
  <si>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</si>
  <si>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</si>
  <si>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</si>
  <si>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</si>
  <si>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</si>
  <si>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</si>
  <si>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</si>
  <si>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</si>
  <si>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</si>
  <si>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</si>
  <si>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Приобретение муниципальными учреждениями недвижимого и особо ценного движимого имущества</t>
  </si>
  <si>
    <t>2720170030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</si>
  <si>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</si>
  <si>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</si>
  <si>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2720170250</t>
  </si>
  <si>
    <t>Подготовка проектов межевания земельных участков и на проведение кадастровых работ</t>
  </si>
  <si>
    <t>27201L5990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</si>
  <si>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</si>
  <si>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2740000000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</si>
  <si>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</si>
  <si>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27401М0820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</si>
  <si>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</si>
  <si>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</si>
  <si>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</si>
  <si>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</si>
  <si>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</si>
  <si>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</si>
  <si>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</si>
  <si>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</si>
  <si>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</si>
  <si>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</si>
  <si>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</si>
  <si>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</si>
  <si>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Муниципальная программа " Благоустройство территории Пограничного муниципального округа "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</si>
  <si>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</si>
  <si>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</si>
  <si>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</si>
  <si>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</si>
  <si>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</si>
  <si>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</si>
  <si>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</si>
  <si>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Иные закупки товаров, работ и услуг для обеспечения государственных (муниципальных) нужд</t>
  </si>
  <si>
    <t>Сбор и вывоз твердых бытовых отходов с общественных мест</t>
  </si>
  <si>
    <t>2900120231</t>
  </si>
  <si>
    <t>Уличное освещение</t>
  </si>
  <si>
    <t>2900120250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</si>
  <si>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</si>
  <si>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</si>
  <si>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</si>
  <si>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</si>
  <si>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</si>
  <si>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</si>
  <si>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</si>
  <si>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</si>
  <si>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круга</t>
  </si>
  <si>
    <t>2900120330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</si>
  <si>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</si>
  <si>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</si>
  <si>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Мероприятия по инвентаризации кладбищ, а также мест захоронений на кладбищах</t>
  </si>
  <si>
    <t>29001S2170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</si>
  <si>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</si>
  <si>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</si>
  <si>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</si>
  <si>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</si>
  <si>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Реализация проектов инициативного бюджетирования по направлению "Твой проект" - освещение улиц села Жариково</t>
  </si>
  <si>
    <t>29001S2361</t>
  </si>
  <si>
    <t>Реализация проектов инициативного бюджетирования по направлению "Твой проект" - уличное освещение села Богуславка</t>
  </si>
  <si>
    <t>29001S2362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</si>
  <si>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</si>
  <si>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</si>
  <si>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</si>
  <si>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</si>
  <si>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</si>
  <si>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3000109605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</si>
  <si>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</si>
  <si>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</si>
  <si>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</si>
  <si>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3000192270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</si>
  <si>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</si>
  <si>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30001S2270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</si>
  <si>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</si>
  <si>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30001S9605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</si>
  <si>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</si>
  <si>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</si>
  <si>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Основное мероприятие "Повышение комфортности проживания граждан"</t>
  </si>
  <si>
    <t>3100100000</t>
  </si>
  <si>
    <t>Улучшение состояния дворовых и общественных территорий</t>
  </si>
  <si>
    <t>3100120260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</si>
  <si>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</si>
  <si>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</si>
  <si>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</si>
  <si>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</si>
  <si>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Мероприятия по благоустройству дворовых территорий </t>
  </si>
  <si>
    <t>Федеральный проект "Формирование комфортной городской среды"</t>
  </si>
  <si>
    <t>310F200000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</si>
  <si>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</si>
  <si>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</si>
  <si>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Муниципальная программа "Создание условий для развития туризма в Пограничном муниципальном округе"</t>
  </si>
  <si>
    <t>3200000000</t>
  </si>
  <si>
    <t>Основное мероприятие "Создание ситемы информирования туристов"</t>
  </si>
  <si>
    <t>3200100000</t>
  </si>
  <si>
    <t>Организация, проведение мероприятий, направленные на развитие туризма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</si>
  <si>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</si>
  <si>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</si>
  <si>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</si>
  <si>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</si>
  <si>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</si>
  <si>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</si>
  <si>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</si>
  <si>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</si>
  <si>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</si>
  <si>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Подпрограмма"Разработка градостроительной документации Пограничного муниципального округа"</t>
  </si>
  <si>
    <t>3410000000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</si>
  <si>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</si>
  <si>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</si>
  <si>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Мероприятия по разработке градостроительной документации</t>
  </si>
  <si>
    <t>3410140200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</si>
  <si>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</si>
  <si>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</si>
  <si>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</si>
  <si>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</si>
  <si>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Изготовление информационных материалов</t>
  </si>
  <si>
    <t>3500140190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</si>
  <si>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</si>
  <si>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</si>
  <si>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Основное мероприятие "Формирование культуры здорового образа жизни и укрепление здоровья населения"</t>
  </si>
  <si>
    <t>3600100000</t>
  </si>
  <si>
    <t>Создание условий для оказания медицинской помощи населению на территории Пограничного муниципального округа</t>
  </si>
  <si>
    <t>3600120050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</si>
  <si>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</si>
  <si>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</si>
  <si>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</si>
  <si>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</si>
  <si>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</si>
  <si>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</si>
  <si>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Поддержка проектов, инициируемых жителями Пограничного муниципального округа за счет средств краевого бюджета</t>
  </si>
  <si>
    <t>3700194030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</si>
  <si>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</si>
  <si>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</si>
  <si>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Основное мероприятие "Поддержка социально ориентированных некомме5рческих организаций"</t>
  </si>
  <si>
    <t>3800100000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</si>
  <si>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</si>
  <si>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</si>
  <si>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</si>
  <si>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</si>
  <si>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</si>
  <si>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</si>
  <si>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Резервный фонд администрации Пограничного муниципального  района</t>
  </si>
  <si>
    <t>9999900010</t>
  </si>
  <si>
    <t>Резервные средства</t>
  </si>
  <si>
    <t>870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</si>
  <si>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</si>
  <si>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</si>
  <si>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</si>
  <si>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</si>
  <si>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</si>
  <si>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</si>
  <si>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</si>
  <si>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</si>
  <si>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</si>
  <si>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</si>
  <si>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</si>
  <si>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</si>
  <si>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</si>
  <si>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</si>
  <si>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</si>
  <si>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</si>
  <si>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</si>
  <si>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</si>
  <si>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</si>
  <si>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</si>
  <si>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</si>
  <si>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</si>
  <si>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</si>
  <si>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</si>
  <si>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</si>
  <si>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</si>
  <si>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</si>
  <si>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</si>
  <si>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</si>
  <si>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</si>
  <si>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</si>
  <si>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</si>
  <si>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</si>
  <si>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</si>
  <si>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</si>
  <si>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</si>
  <si>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</si>
  <si>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</si>
  <si>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</si>
  <si>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</si>
  <si>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</si>
  <si>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</si>
  <si>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</si>
  <si>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</si>
  <si>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                         ( муниципальных) органов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</si>
  <si>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</si>
  <si>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</si>
  <si>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Всего расходов</t>
  </si>
  <si>
    <t>1900120330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</si>
  <si>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</si>
  <si>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</si>
  <si>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</si>
  <si>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</si>
  <si>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</si>
  <si>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"Обеспечение территории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</si>
  <si>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3700120330</t>
  </si>
  <si>
    <t>9999900050</t>
  </si>
  <si>
    <t>880</t>
  </si>
  <si>
    <t>Организация проведения выборов</t>
  </si>
  <si>
    <t>Специальные расходы</t>
  </si>
  <si>
    <t>Сведения об исполнении  бюджета Пограничного муниципального округа по расходам в разрезе муниципальных программ и непрограммных направлений деятельности за 9 месяцев 2024 года</t>
  </si>
  <si>
    <t xml:space="preserve">Плановые значения бюджета 2024 года, утвержденные сводной бюджетной росписью на 01.10.2024 </t>
  </si>
  <si>
    <t>Кассовое исполнение                  за 9 месяцев 2024 года</t>
  </si>
  <si>
    <t>Кассовое исполнение                  за 9 месяцев 2023 года</t>
  </si>
  <si>
    <t>Процент исполения 9 месяцев 2024 года  к плану 2024 года</t>
  </si>
  <si>
    <t>Процент исполнения 9 месяцев 2024 года к кассовому исполнению 9 месяцев 2023 года</t>
  </si>
  <si>
    <t>Капитальный ремонт и ремонт автомобильных дорог общего пользования населенных пунктов</t>
  </si>
  <si>
    <t>37001S4031</t>
  </si>
  <si>
    <t>37001S4032</t>
  </si>
  <si>
    <t>37001S4033</t>
  </si>
  <si>
    <t>37001S4034</t>
  </si>
  <si>
    <t>37001S4035</t>
  </si>
  <si>
    <t>37001S4036</t>
  </si>
  <si>
    <t>Реализация проекта, инициированного участниками ТОС "с. Садовое" Пограничного муниципального округа</t>
  </si>
  <si>
    <t>Реализация проекта, инициированного участниками ТОС "с. Барано-Оренбургское" Пограничного муниципального округа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</si>
  <si>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</si>
  <si>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</si>
  <si>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Реализация проекта, инициированного участниками ТОС "Дружные соседи" Пограничного муниципального округа</t>
  </si>
  <si>
    <t>Реализация проекта, инициированного участниками ТОС "п. Таловый" Пограничного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</si>
</sst>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7" fillId="0" borderId="4">
      <alignment horizontal="center" vertical="top" shrinkToFit="1"/>
    </xf>
  </cellStyleXfs>
  <cellXfs count="83">
    <xf numFmtId="0" fontId="0" fillId="0" borderId="0" xfId="0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4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Alignment="1"/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4" fontId="3" fillId="0" borderId="3" xfId="0" applyNumberFormat="1" applyFont="1" applyFill="1" applyBorder="1" applyAlignment="1">
      <alignment horizontal="center" vertical="center" shrinkToFit="1"/>
    </xf>
    <xf numFmtId="4" fontId="3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2" applyFont="1" applyFill="1" applyAlignment="1"/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wrapText="1"/>
    </xf>
    <xf numFmtId="49" fontId="8" fillId="0" borderId="3" xfId="3" applyNumberFormat="1" applyFont="1" applyFill="1" applyBorder="1" applyAlignment="1" applyProtection="1">
      <alignment horizontal="center" vertical="center" shrinkToFit="1"/>
    </xf>
    <xf numFmtId="49" fontId="8" fillId="0" borderId="4" xfId="3" applyNumberFormat="1" applyFont="1" applyFill="1" applyAlignment="1" applyProtection="1">
      <alignment horizontal="center" vertical="center" shrinkToFit="1"/>
    </xf>
    <xf numFmtId="49" fontId="4" fillId="0" borderId="3" xfId="2" applyNumberFormat="1" applyFont="1" applyFill="1" applyBorder="1" applyAlignment="1">
      <alignment horizontal="center" vertical="center" wrapText="1" shrinkToFit="1"/>
    </xf>
    <xf numFmtId="49" fontId="3" fillId="2" borderId="3" xfId="2" applyNumberFormat="1" applyFont="1" applyFill="1" applyBorder="1" applyAlignment="1">
      <alignment horizontal="center" vertical="center" wrapText="1" shrinkToFi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 wrapText="1" shrinkToFit="1"/>
    </xf>
    <xf numFmtId="4" fontId="5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shrinkToFit="1"/>
    </xf>
    <xf numFmtId="4" fontId="5" fillId="0" borderId="3" xfId="2" applyNumberFormat="1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 wrapText="1" shrinkToFit="1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0" xfId="2" applyFont="1" applyFill="1" applyAlignment="1"/>
    <xf numFmtId="0" fontId="3" fillId="2" borderId="3" xfId="0" applyFont="1" applyFill="1" applyBorder="1" applyAlignment="1">
      <alignment vertical="center" wrapText="1" shrinkToFit="1"/>
    </xf>
    <xf numFmtId="0" fontId="3" fillId="2" borderId="0" xfId="2" applyFont="1" applyFill="1" applyAlignment="1"/>
    <xf numFmtId="0" fontId="5" fillId="2" borderId="3" xfId="0" applyFont="1" applyFill="1" applyBorder="1" applyAlignment="1">
      <alignment horizontal="left" vertical="center" wrapText="1"/>
    </xf>
    <xf numFmtId="49" fontId="5" fillId="2" borderId="3" xfId="2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 shrinkToFit="1"/>
    </xf>
    <xf numFmtId="0" fontId="3" fillId="0" borderId="0" xfId="2" applyFont="1" applyFill="1" applyAlignment="1">
      <alignment horizontal="left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vertical="center" wrapText="1" shrinkToFit="1"/>
    </xf>
    <xf numFmtId="0" fontId="3" fillId="0" borderId="0" xfId="0" applyFont="1" applyAlignment="1">
      <alignment vertical="center"/>
    </xf>
    <xf numFmtId="49" fontId="3" fillId="0" borderId="3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4" fillId="2" borderId="3" xfId="2" applyNumberFormat="1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5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0" fontId="3" fillId="0" borderId="0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2" applyFont="1" applyFill="1" applyBorder="1" applyAlignment="1">
      <alignment horizontal="center" wrapText="1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9"/>
  <sheetViews>
    <sheetView tabSelected="1" topLeftCell="A710" zoomScaleNormal="100" zoomScaleSheetLayoutView="100" workbookViewId="0">
      <selection activeCell="G719" sqref="G719:H719"/>
    </sheetView>
  </sheetViews>
  <sheetFormatPr defaultRowHeight="12.75" outlineLevelRow="5" x14ac:dyDescent="0.2"/>
  <cols>
    <col min="1" max="1" width="44.625" style="75" customWidth="1"/>
    <col min="2" max="2" width="12" style="76" customWidth="1"/>
    <col min="3" max="3" width="8.625" style="76" customWidth="1"/>
    <col min="4" max="4" width="14.25" style="76" customWidth="1"/>
    <col min="5" max="5" width="15.625" style="21" customWidth="1"/>
    <col min="6" max="6" width="13.75" style="76" customWidth="1"/>
    <col min="7" max="7" width="12.875" style="21" customWidth="1"/>
    <col min="8" max="8" width="12.5" style="21" customWidth="1"/>
    <col min="9" max="16384" width="9" style="21"/>
  </cols>
  <sheetData>
    <row r="1" spans="1:8" s="1" customFormat="1" ht="42" customHeight="1" x14ac:dyDescent="0.25">
      <c r="A1" s="78" t="s">
        <v>570</v>
      </c>
      <c r="B1" s="78"/>
      <c r="C1" s="78"/>
      <c r="D1" s="78"/>
      <c r="E1" s="79"/>
      <c r="F1" s="79"/>
      <c r="G1" s="79"/>
      <c r="H1" s="79"/>
    </row>
    <row r="2" spans="1:8" s="1" customFormat="1" ht="12" customHeight="1" x14ac:dyDescent="0.2">
      <c r="A2" s="80"/>
      <c r="B2" s="80"/>
      <c r="C2" s="80"/>
      <c r="D2" s="80"/>
    </row>
    <row r="3" spans="1:8" s="1" customFormat="1" ht="15.75" customHeight="1" x14ac:dyDescent="0.2">
      <c r="A3" s="2"/>
      <c r="B3" s="3"/>
      <c r="C3" s="3"/>
      <c r="D3" s="81"/>
      <c r="F3" s="3"/>
      <c r="H3" s="4" t="s">
        <v>0</v>
      </c>
    </row>
    <row r="4" spans="1:8" s="6" customFormat="1" ht="106.5" customHeight="1" x14ac:dyDescent="0.25">
      <c r="A4" s="5" t="s">
        <v>1</v>
      </c>
      <c r="B4" s="5" t="s">
        <v>2</v>
      </c>
      <c r="C4" s="5" t="s">
        <v>3</v>
      </c>
      <c r="D4" s="82" t="s">
        <v>571</v>
      </c>
      <c r="E4" s="5" t="s">
        <v>572</v>
      </c>
      <c r="F4" s="5" t="s">
        <v>573</v>
      </c>
      <c r="G4" s="5" t="s">
        <v>574</v>
      </c>
      <c r="H4" s="5" t="s">
        <v>575</v>
      </c>
    </row>
    <row r="5" spans="1:8" s="6" customFormat="1" x14ac:dyDescent="0.25">
      <c r="A5" s="7"/>
      <c r="B5" s="7"/>
      <c r="C5" s="7"/>
      <c r="D5" s="7"/>
      <c r="E5" s="8"/>
      <c r="F5" s="7"/>
      <c r="G5" s="8" t="s">
        <v>4</v>
      </c>
      <c r="H5" s="8" t="s">
        <v>5</v>
      </c>
    </row>
    <row r="6" spans="1:8" s="6" customFormat="1" x14ac:dyDescent="0.25">
      <c r="A6" s="9">
        <v>1</v>
      </c>
      <c r="B6" s="9">
        <v>2</v>
      </c>
      <c r="C6" s="9">
        <v>3</v>
      </c>
      <c r="D6" s="9">
        <v>4</v>
      </c>
      <c r="E6" s="10">
        <v>5</v>
      </c>
      <c r="F6" s="9">
        <v>6</v>
      </c>
      <c r="G6" s="10">
        <v>7</v>
      </c>
      <c r="H6" s="10">
        <v>8</v>
      </c>
    </row>
    <row r="7" spans="1:8" s="15" customFormat="1" ht="42" customHeight="1" outlineLevel="5" x14ac:dyDescent="0.2">
      <c r="A7" s="11" t="s">
        <v>6</v>
      </c>
      <c r="B7" s="12" t="s">
        <v>7</v>
      </c>
      <c r="C7" s="12" t="s">
        <v>8</v>
      </c>
      <c r="D7" s="13">
        <f t="shared" ref="D7:E7" si="0">D11+D8</f>
        <v>50000</v>
      </c>
      <c r="E7" s="13">
        <f t="shared" si="0"/>
        <v>0</v>
      </c>
      <c r="F7" s="13">
        <f>F11+F8</f>
        <v>0</v>
      </c>
      <c r="G7" s="13">
        <f>E7/D7*100</f>
        <v>0</v>
      </c>
      <c r="H7" s="14">
        <v>0</v>
      </c>
    </row>
    <row r="8" spans="1:8" s="15" customFormat="1" ht="42" customHeight="1" outlineLevel="5" x14ac:dyDescent="0.2">
      <c r="A8" s="16" t="s">
        <v>9</v>
      </c>
      <c r="B8" s="17" t="s">
        <v>10</v>
      </c>
      <c r="C8" s="17" t="s">
        <v>8</v>
      </c>
      <c r="D8" s="18">
        <f t="shared" ref="D8:F12" si="1">D9</f>
        <v>45000</v>
      </c>
      <c r="E8" s="18">
        <f t="shared" si="1"/>
        <v>0</v>
      </c>
      <c r="F8" s="18">
        <f>F9</f>
        <v>0</v>
      </c>
      <c r="G8" s="18">
        <f t="shared" ref="G8:G71" si="2">E8/D8*100</f>
        <v>0</v>
      </c>
      <c r="H8" s="19">
        <v>0</v>
      </c>
    </row>
    <row r="9" spans="1:8" ht="31.5" customHeight="1" outlineLevel="5" x14ac:dyDescent="0.2">
      <c r="A9" s="25" t="s">
        <v>96</v>
      </c>
      <c r="B9" s="17" t="s">
        <v>10</v>
      </c>
      <c r="C9" s="17" t="s">
        <v>97</v>
      </c>
      <c r="D9" s="18">
        <f t="shared" si="1"/>
        <v>45000</v>
      </c>
      <c r="E9" s="18">
        <f t="shared" si="1"/>
        <v>0</v>
      </c>
      <c r="F9" s="18">
        <f t="shared" si="1"/>
        <v>0</v>
      </c>
      <c r="G9" s="18">
        <f t="shared" si="2"/>
        <v>0</v>
      </c>
      <c r="H9" s="19">
        <v>0</v>
      </c>
    </row>
    <row r="10" spans="1:8" ht="48" customHeight="1" outlineLevel="5" x14ac:dyDescent="0.2">
      <c r="A10" s="27" t="s">
        <v>98</v>
      </c>
      <c r="B10" s="17" t="s">
        <v>10</v>
      </c>
      <c r="C10" s="17" t="s">
        <v>99</v>
      </c>
      <c r="D10" s="18">
        <v>45000</v>
      </c>
      <c r="E10" s="18">
        <v>0</v>
      </c>
      <c r="F10" s="18">
        <v>0</v>
      </c>
      <c r="G10" s="18">
        <f t="shared" si="2"/>
        <v>0</v>
      </c>
      <c r="H10" s="19">
        <v>0</v>
      </c>
    </row>
    <row r="11" spans="1:8" ht="31.5" customHeight="1" outlineLevel="5" x14ac:dyDescent="0.2">
      <c r="A11" s="16" t="s">
        <v>9</v>
      </c>
      <c r="B11" s="17" t="s">
        <v>15</v>
      </c>
      <c r="C11" s="17" t="s">
        <v>8</v>
      </c>
      <c r="D11" s="18">
        <f t="shared" si="1"/>
        <v>5000</v>
      </c>
      <c r="E11" s="18">
        <f t="shared" si="1"/>
        <v>0</v>
      </c>
      <c r="F11" s="18">
        <f t="shared" si="1"/>
        <v>0</v>
      </c>
      <c r="G11" s="18">
        <f t="shared" si="2"/>
        <v>0</v>
      </c>
      <c r="H11" s="19">
        <v>0</v>
      </c>
    </row>
    <row r="12" spans="1:8" ht="31.5" customHeight="1" outlineLevel="5" x14ac:dyDescent="0.2">
      <c r="A12" s="20" t="s">
        <v>11</v>
      </c>
      <c r="B12" s="17" t="s">
        <v>15</v>
      </c>
      <c r="C12" s="17" t="s">
        <v>12</v>
      </c>
      <c r="D12" s="18">
        <f t="shared" si="1"/>
        <v>5000</v>
      </c>
      <c r="E12" s="18">
        <f t="shared" si="1"/>
        <v>0</v>
      </c>
      <c r="F12" s="18">
        <f t="shared" si="1"/>
        <v>0</v>
      </c>
      <c r="G12" s="18">
        <f t="shared" si="2"/>
        <v>0</v>
      </c>
      <c r="H12" s="19">
        <v>0</v>
      </c>
    </row>
    <row r="13" spans="1:8" ht="31.5" customHeight="1" outlineLevel="5" x14ac:dyDescent="0.2">
      <c r="A13" s="20" t="s">
        <v>13</v>
      </c>
      <c r="B13" s="17" t="s">
        <v>15</v>
      </c>
      <c r="C13" s="17" t="s">
        <v>14</v>
      </c>
      <c r="D13" s="18">
        <v>5000</v>
      </c>
      <c r="E13" s="18">
        <v>0</v>
      </c>
      <c r="F13" s="18">
        <v>0</v>
      </c>
      <c r="G13" s="18">
        <f t="shared" si="2"/>
        <v>0</v>
      </c>
      <c r="H13" s="19">
        <v>0</v>
      </c>
    </row>
    <row r="14" spans="1:8" s="15" customFormat="1" ht="39.75" customHeight="1" x14ac:dyDescent="0.2">
      <c r="A14" s="22" t="s">
        <v>16</v>
      </c>
      <c r="B14" s="12" t="s">
        <v>17</v>
      </c>
      <c r="C14" s="12" t="s">
        <v>8</v>
      </c>
      <c r="D14" s="13">
        <f t="shared" ref="D14:E14" si="3">D15</f>
        <v>13782498.9</v>
      </c>
      <c r="E14" s="13">
        <f t="shared" si="3"/>
        <v>4413614.3</v>
      </c>
      <c r="F14" s="13">
        <f>F15</f>
        <v>8237366.04</v>
      </c>
      <c r="G14" s="13">
        <f t="shared" si="2"/>
        <v>32.023324159307563</v>
      </c>
      <c r="H14" s="14">
        <f t="shared" ref="H8:H71" si="4">E14/F14*100</f>
        <v>53.58040760320516</v>
      </c>
    </row>
    <row r="15" spans="1:8" ht="34.5" customHeight="1" x14ac:dyDescent="0.2">
      <c r="A15" s="23" t="s">
        <v>18</v>
      </c>
      <c r="B15" s="24" t="s">
        <v>19</v>
      </c>
      <c r="C15" s="40" t="s">
        <v>8</v>
      </c>
      <c r="D15" s="35">
        <f>D16+D23+D28+D31+D34+D37</f>
        <v>13782498.9</v>
      </c>
      <c r="E15" s="35">
        <f>E16+E23+E28+E31+E34+E37</f>
        <v>4413614.3</v>
      </c>
      <c r="F15" s="35">
        <f>F16+F23+F28+F31+F34+F37</f>
        <v>8237366.04</v>
      </c>
      <c r="G15" s="35">
        <f t="shared" si="2"/>
        <v>32.023324159307563</v>
      </c>
      <c r="H15" s="36">
        <f t="shared" si="4"/>
        <v>53.58040760320516</v>
      </c>
    </row>
    <row r="16" spans="1:8" ht="30" customHeight="1" x14ac:dyDescent="0.2">
      <c r="A16" s="20" t="s">
        <v>20</v>
      </c>
      <c r="B16" s="17" t="s">
        <v>21</v>
      </c>
      <c r="C16" s="17" t="s">
        <v>8</v>
      </c>
      <c r="D16" s="18">
        <f>D17+D19+D21</f>
        <v>1525000</v>
      </c>
      <c r="E16" s="18">
        <f>E17+E19+E21</f>
        <v>1107150.2</v>
      </c>
      <c r="F16" s="18">
        <f>F17+F19+F21</f>
        <v>1092071.6200000001</v>
      </c>
      <c r="G16" s="18">
        <f t="shared" si="2"/>
        <v>72.600013114754091</v>
      </c>
      <c r="H16" s="19">
        <f t="shared" si="4"/>
        <v>101.38073178753604</v>
      </c>
    </row>
    <row r="17" spans="1:8" ht="61.5" customHeight="1" x14ac:dyDescent="0.2">
      <c r="A17" s="25" t="s">
        <v>22</v>
      </c>
      <c r="B17" s="26" t="s">
        <v>21</v>
      </c>
      <c r="C17" s="26" t="s">
        <v>23</v>
      </c>
      <c r="D17" s="18">
        <f>D18</f>
        <v>299054</v>
      </c>
      <c r="E17" s="18">
        <f>E18</f>
        <v>262500</v>
      </c>
      <c r="F17" s="18">
        <f>F18</f>
        <v>301502.59000000003</v>
      </c>
      <c r="G17" s="18">
        <f t="shared" si="2"/>
        <v>87.776789476148124</v>
      </c>
      <c r="H17" s="19">
        <f t="shared" si="4"/>
        <v>87.063928704559373</v>
      </c>
    </row>
    <row r="18" spans="1:8" ht="32.25" customHeight="1" x14ac:dyDescent="0.2">
      <c r="A18" s="25" t="s">
        <v>24</v>
      </c>
      <c r="B18" s="26" t="s">
        <v>21</v>
      </c>
      <c r="C18" s="26" t="s">
        <v>25</v>
      </c>
      <c r="D18" s="18">
        <v>299054</v>
      </c>
      <c r="E18" s="19">
        <v>262500</v>
      </c>
      <c r="F18" s="18">
        <v>301502.59000000003</v>
      </c>
      <c r="G18" s="18">
        <f t="shared" si="2"/>
        <v>87.776789476148124</v>
      </c>
      <c r="H18" s="19">
        <f t="shared" si="4"/>
        <v>87.063928704559373</v>
      </c>
    </row>
    <row r="19" spans="1:8" ht="32.25" customHeight="1" x14ac:dyDescent="0.2">
      <c r="A19" s="27" t="s">
        <v>11</v>
      </c>
      <c r="B19" s="26" t="s">
        <v>21</v>
      </c>
      <c r="C19" s="26" t="s">
        <v>12</v>
      </c>
      <c r="D19" s="18">
        <f>D20</f>
        <v>375946</v>
      </c>
      <c r="E19" s="18">
        <f>E20</f>
        <v>362606.2</v>
      </c>
      <c r="F19" s="18">
        <f>F20</f>
        <v>258987.91</v>
      </c>
      <c r="G19" s="18">
        <f t="shared" si="2"/>
        <v>96.45167125065835</v>
      </c>
      <c r="H19" s="19">
        <f t="shared" si="4"/>
        <v>140.00892937434801</v>
      </c>
    </row>
    <row r="20" spans="1:8" ht="33" customHeight="1" x14ac:dyDescent="0.2">
      <c r="A20" s="27" t="s">
        <v>13</v>
      </c>
      <c r="B20" s="26" t="s">
        <v>21</v>
      </c>
      <c r="C20" s="26" t="s">
        <v>14</v>
      </c>
      <c r="D20" s="18">
        <v>375946</v>
      </c>
      <c r="E20" s="19">
        <v>362606.2</v>
      </c>
      <c r="F20" s="18">
        <v>258987.91</v>
      </c>
      <c r="G20" s="18">
        <f t="shared" si="2"/>
        <v>96.45167125065835</v>
      </c>
      <c r="H20" s="19">
        <f t="shared" si="4"/>
        <v>140.00892937434801</v>
      </c>
    </row>
    <row r="21" spans="1:8" ht="33" customHeight="1" outlineLevel="5" x14ac:dyDescent="0.2">
      <c r="A21" s="27" t="s">
        <v>26</v>
      </c>
      <c r="B21" s="26" t="s">
        <v>21</v>
      </c>
      <c r="C21" s="26" t="s">
        <v>27</v>
      </c>
      <c r="D21" s="18">
        <f>D22</f>
        <v>850000</v>
      </c>
      <c r="E21" s="18">
        <f>E22</f>
        <v>482044</v>
      </c>
      <c r="F21" s="18">
        <f>F22</f>
        <v>531581.12</v>
      </c>
      <c r="G21" s="18">
        <f t="shared" si="2"/>
        <v>56.711058823529413</v>
      </c>
      <c r="H21" s="19">
        <f t="shared" si="4"/>
        <v>90.681173928825771</v>
      </c>
    </row>
    <row r="22" spans="1:8" ht="25.5" customHeight="1" outlineLevel="5" x14ac:dyDescent="0.2">
      <c r="A22" s="27" t="s">
        <v>28</v>
      </c>
      <c r="B22" s="26" t="s">
        <v>21</v>
      </c>
      <c r="C22" s="26" t="s">
        <v>29</v>
      </c>
      <c r="D22" s="18">
        <v>850000</v>
      </c>
      <c r="E22" s="19">
        <v>482044</v>
      </c>
      <c r="F22" s="18">
        <v>531581.12</v>
      </c>
      <c r="G22" s="18">
        <f t="shared" si="2"/>
        <v>56.711058823529413</v>
      </c>
      <c r="H22" s="19">
        <f t="shared" si="4"/>
        <v>90.681173928825771</v>
      </c>
    </row>
    <row r="23" spans="1:8" ht="31.5" customHeight="1" x14ac:dyDescent="0.2">
      <c r="A23" s="20" t="s">
        <v>30</v>
      </c>
      <c r="B23" s="17" t="s">
        <v>31</v>
      </c>
      <c r="C23" s="17" t="s">
        <v>8</v>
      </c>
      <c r="D23" s="18">
        <f>D24+D26</f>
        <v>12217498.9</v>
      </c>
      <c r="E23" s="18">
        <f>E24+E26</f>
        <v>3266464.1</v>
      </c>
      <c r="F23" s="18">
        <f>F24+F26</f>
        <v>5916794.4199999999</v>
      </c>
      <c r="G23" s="18">
        <f t="shared" si="2"/>
        <v>26.735947567795566</v>
      </c>
      <c r="H23" s="19">
        <f t="shared" si="4"/>
        <v>55.206651915413353</v>
      </c>
    </row>
    <row r="24" spans="1:8" ht="30" customHeight="1" x14ac:dyDescent="0.2">
      <c r="A24" s="25" t="s">
        <v>11</v>
      </c>
      <c r="B24" s="26" t="s">
        <v>31</v>
      </c>
      <c r="C24" s="26" t="s">
        <v>12</v>
      </c>
      <c r="D24" s="18">
        <f>D25</f>
        <v>11617498.9</v>
      </c>
      <c r="E24" s="18">
        <f>E25</f>
        <v>2967114.1</v>
      </c>
      <c r="F24" s="18">
        <f>F25</f>
        <v>5407808.4199999999</v>
      </c>
      <c r="G24" s="18">
        <f t="shared" si="2"/>
        <v>25.540042013690229</v>
      </c>
      <c r="H24" s="19">
        <f t="shared" si="4"/>
        <v>54.867219205224728</v>
      </c>
    </row>
    <row r="25" spans="1:8" ht="35.25" customHeight="1" x14ac:dyDescent="0.2">
      <c r="A25" s="25" t="s">
        <v>13</v>
      </c>
      <c r="B25" s="26" t="s">
        <v>31</v>
      </c>
      <c r="C25" s="26" t="s">
        <v>14</v>
      </c>
      <c r="D25" s="18">
        <v>11617498.9</v>
      </c>
      <c r="E25" s="19">
        <v>2967114.1</v>
      </c>
      <c r="F25" s="18">
        <v>5407808.4199999999</v>
      </c>
      <c r="G25" s="18">
        <f t="shared" si="2"/>
        <v>25.540042013690229</v>
      </c>
      <c r="H25" s="19">
        <f t="shared" si="4"/>
        <v>54.867219205224728</v>
      </c>
    </row>
    <row r="26" spans="1:8" ht="25.5" customHeight="1" outlineLevel="5" x14ac:dyDescent="0.2">
      <c r="A26" s="27" t="s">
        <v>26</v>
      </c>
      <c r="B26" s="26" t="s">
        <v>31</v>
      </c>
      <c r="C26" s="26" t="s">
        <v>27</v>
      </c>
      <c r="D26" s="18">
        <f>D27</f>
        <v>600000</v>
      </c>
      <c r="E26" s="18">
        <f>E27</f>
        <v>299350</v>
      </c>
      <c r="F26" s="18">
        <f>F27</f>
        <v>508986</v>
      </c>
      <c r="G26" s="18">
        <f t="shared" si="2"/>
        <v>49.891666666666666</v>
      </c>
      <c r="H26" s="19">
        <f t="shared" si="4"/>
        <v>58.813012538655286</v>
      </c>
    </row>
    <row r="27" spans="1:8" ht="25.5" customHeight="1" outlineLevel="5" x14ac:dyDescent="0.2">
      <c r="A27" s="27" t="s">
        <v>28</v>
      </c>
      <c r="B27" s="26" t="s">
        <v>31</v>
      </c>
      <c r="C27" s="26" t="s">
        <v>29</v>
      </c>
      <c r="D27" s="18">
        <v>600000</v>
      </c>
      <c r="E27" s="19">
        <v>299350</v>
      </c>
      <c r="F27" s="18">
        <v>508986</v>
      </c>
      <c r="G27" s="18">
        <f t="shared" si="2"/>
        <v>49.891666666666666</v>
      </c>
      <c r="H27" s="19">
        <f t="shared" si="4"/>
        <v>58.813012538655286</v>
      </c>
    </row>
    <row r="28" spans="1:8" ht="30.75" customHeight="1" x14ac:dyDescent="0.2">
      <c r="A28" s="25" t="s">
        <v>32</v>
      </c>
      <c r="B28" s="26" t="s">
        <v>33</v>
      </c>
      <c r="C28" s="26" t="s">
        <v>8</v>
      </c>
      <c r="D28" s="18">
        <f t="shared" ref="D28:F29" si="5">D29</f>
        <v>0</v>
      </c>
      <c r="E28" s="18">
        <f t="shared" si="5"/>
        <v>0</v>
      </c>
      <c r="F28" s="18">
        <f t="shared" si="5"/>
        <v>0</v>
      </c>
      <c r="G28" s="18">
        <v>0</v>
      </c>
      <c r="H28" s="19">
        <v>0</v>
      </c>
    </row>
    <row r="29" spans="1:8" ht="31.5" customHeight="1" x14ac:dyDescent="0.2">
      <c r="A29" s="25" t="s">
        <v>11</v>
      </c>
      <c r="B29" s="26" t="s">
        <v>33</v>
      </c>
      <c r="C29" s="26" t="s">
        <v>12</v>
      </c>
      <c r="D29" s="18">
        <f t="shared" si="5"/>
        <v>0</v>
      </c>
      <c r="E29" s="18">
        <f t="shared" si="5"/>
        <v>0</v>
      </c>
      <c r="F29" s="18">
        <f t="shared" si="5"/>
        <v>0</v>
      </c>
      <c r="G29" s="18">
        <v>0</v>
      </c>
      <c r="H29" s="19">
        <v>0</v>
      </c>
    </row>
    <row r="30" spans="1:8" ht="35.25" customHeight="1" x14ac:dyDescent="0.2">
      <c r="A30" s="25" t="s">
        <v>13</v>
      </c>
      <c r="B30" s="26" t="s">
        <v>33</v>
      </c>
      <c r="C30" s="26" t="s">
        <v>14</v>
      </c>
      <c r="D30" s="18">
        <v>0</v>
      </c>
      <c r="E30" s="19">
        <v>0</v>
      </c>
      <c r="F30" s="18">
        <v>0</v>
      </c>
      <c r="G30" s="18">
        <v>0</v>
      </c>
      <c r="H30" s="19">
        <v>0</v>
      </c>
    </row>
    <row r="31" spans="1:8" ht="40.5" customHeight="1" x14ac:dyDescent="0.2">
      <c r="A31" s="25" t="s">
        <v>34</v>
      </c>
      <c r="B31" s="28" t="s">
        <v>35</v>
      </c>
      <c r="C31" s="26" t="s">
        <v>8</v>
      </c>
      <c r="D31" s="18">
        <f t="shared" ref="D31:F32" si="6">D32</f>
        <v>0</v>
      </c>
      <c r="E31" s="18">
        <f t="shared" si="6"/>
        <v>0</v>
      </c>
      <c r="F31" s="18">
        <f t="shared" si="6"/>
        <v>0</v>
      </c>
      <c r="G31" s="18">
        <v>0</v>
      </c>
      <c r="H31" s="19">
        <v>0</v>
      </c>
    </row>
    <row r="32" spans="1:8" ht="30" customHeight="1" x14ac:dyDescent="0.2">
      <c r="A32" s="25" t="s">
        <v>11</v>
      </c>
      <c r="B32" s="28" t="s">
        <v>35</v>
      </c>
      <c r="C32" s="26" t="s">
        <v>12</v>
      </c>
      <c r="D32" s="18">
        <f t="shared" si="6"/>
        <v>0</v>
      </c>
      <c r="E32" s="18">
        <f t="shared" si="6"/>
        <v>0</v>
      </c>
      <c r="F32" s="18">
        <f t="shared" si="6"/>
        <v>0</v>
      </c>
      <c r="G32" s="18">
        <v>0</v>
      </c>
      <c r="H32" s="19">
        <v>0</v>
      </c>
    </row>
    <row r="33" spans="1:8" ht="30" customHeight="1" x14ac:dyDescent="0.2">
      <c r="A33" s="25" t="s">
        <v>13</v>
      </c>
      <c r="B33" s="29" t="s">
        <v>35</v>
      </c>
      <c r="C33" s="26" t="s">
        <v>14</v>
      </c>
      <c r="D33" s="18">
        <v>0</v>
      </c>
      <c r="E33" s="19">
        <v>0</v>
      </c>
      <c r="F33" s="18">
        <v>0</v>
      </c>
      <c r="G33" s="18">
        <v>0</v>
      </c>
      <c r="H33" s="19">
        <v>0</v>
      </c>
    </row>
    <row r="34" spans="1:8" ht="45.75" customHeight="1" x14ac:dyDescent="0.2">
      <c r="A34" s="25" t="s">
        <v>36</v>
      </c>
      <c r="B34" s="26" t="s">
        <v>37</v>
      </c>
      <c r="C34" s="26" t="s">
        <v>8</v>
      </c>
      <c r="D34" s="18">
        <f t="shared" ref="D34:F35" si="7">D35</f>
        <v>38800</v>
      </c>
      <c r="E34" s="18">
        <f t="shared" si="7"/>
        <v>38800</v>
      </c>
      <c r="F34" s="18">
        <f t="shared" si="7"/>
        <v>1191645</v>
      </c>
      <c r="G34" s="18">
        <f t="shared" si="2"/>
        <v>100</v>
      </c>
      <c r="H34" s="19">
        <f t="shared" si="4"/>
        <v>3.2560032560032557</v>
      </c>
    </row>
    <row r="35" spans="1:8" ht="31.5" customHeight="1" x14ac:dyDescent="0.2">
      <c r="A35" s="25" t="s">
        <v>11</v>
      </c>
      <c r="B35" s="26" t="s">
        <v>37</v>
      </c>
      <c r="C35" s="26" t="s">
        <v>12</v>
      </c>
      <c r="D35" s="18">
        <f t="shared" si="7"/>
        <v>38800</v>
      </c>
      <c r="E35" s="18">
        <f t="shared" si="7"/>
        <v>38800</v>
      </c>
      <c r="F35" s="18">
        <f t="shared" si="7"/>
        <v>1191645</v>
      </c>
      <c r="G35" s="18">
        <f t="shared" si="2"/>
        <v>100</v>
      </c>
      <c r="H35" s="19">
        <f t="shared" si="4"/>
        <v>3.2560032560032557</v>
      </c>
    </row>
    <row r="36" spans="1:8" ht="30" customHeight="1" x14ac:dyDescent="0.2">
      <c r="A36" s="25" t="s">
        <v>13</v>
      </c>
      <c r="B36" s="26" t="s">
        <v>37</v>
      </c>
      <c r="C36" s="26" t="s">
        <v>14</v>
      </c>
      <c r="D36" s="18">
        <v>38800</v>
      </c>
      <c r="E36" s="19">
        <v>38800</v>
      </c>
      <c r="F36" s="18">
        <v>1191645</v>
      </c>
      <c r="G36" s="18">
        <f t="shared" si="2"/>
        <v>100</v>
      </c>
      <c r="H36" s="19">
        <f t="shared" si="4"/>
        <v>3.2560032560032557</v>
      </c>
    </row>
    <row r="37" spans="1:8" ht="45" customHeight="1" x14ac:dyDescent="0.2">
      <c r="A37" s="25" t="s">
        <v>38</v>
      </c>
      <c r="B37" s="26" t="s">
        <v>39</v>
      </c>
      <c r="C37" s="26" t="s">
        <v>8</v>
      </c>
      <c r="D37" s="18">
        <f t="shared" ref="D37:F38" si="8">D38</f>
        <v>1200</v>
      </c>
      <c r="E37" s="18">
        <f t="shared" si="8"/>
        <v>1200</v>
      </c>
      <c r="F37" s="18">
        <f t="shared" si="8"/>
        <v>36855</v>
      </c>
      <c r="G37" s="18">
        <f t="shared" si="2"/>
        <v>100</v>
      </c>
      <c r="H37" s="19">
        <f t="shared" si="4"/>
        <v>3.2560032560032557</v>
      </c>
    </row>
    <row r="38" spans="1:8" ht="30" customHeight="1" x14ac:dyDescent="0.2">
      <c r="A38" s="25" t="s">
        <v>11</v>
      </c>
      <c r="B38" s="26" t="s">
        <v>39</v>
      </c>
      <c r="C38" s="26" t="s">
        <v>12</v>
      </c>
      <c r="D38" s="18">
        <f t="shared" si="8"/>
        <v>1200</v>
      </c>
      <c r="E38" s="18">
        <f t="shared" si="8"/>
        <v>1200</v>
      </c>
      <c r="F38" s="18">
        <f t="shared" si="8"/>
        <v>36855</v>
      </c>
      <c r="G38" s="18">
        <f t="shared" si="2"/>
        <v>100</v>
      </c>
      <c r="H38" s="19">
        <f t="shared" si="4"/>
        <v>3.2560032560032557</v>
      </c>
    </row>
    <row r="39" spans="1:8" ht="30" customHeight="1" x14ac:dyDescent="0.2">
      <c r="A39" s="25" t="s">
        <v>13</v>
      </c>
      <c r="B39" s="26" t="s">
        <v>39</v>
      </c>
      <c r="C39" s="26" t="s">
        <v>14</v>
      </c>
      <c r="D39" s="18">
        <v>1200</v>
      </c>
      <c r="E39" s="19">
        <v>1200</v>
      </c>
      <c r="F39" s="18">
        <v>36855</v>
      </c>
      <c r="G39" s="18">
        <f t="shared" si="2"/>
        <v>100</v>
      </c>
      <c r="H39" s="19">
        <f t="shared" si="4"/>
        <v>3.2560032560032557</v>
      </c>
    </row>
    <row r="40" spans="1:8" s="15" customFormat="1" ht="43.5" customHeight="1" outlineLevel="1" x14ac:dyDescent="0.2">
      <c r="A40" s="22" t="s">
        <v>40</v>
      </c>
      <c r="B40" s="30" t="s">
        <v>41</v>
      </c>
      <c r="C40" s="30" t="s">
        <v>8</v>
      </c>
      <c r="D40" s="13">
        <f t="shared" ref="D40:F42" si="9">D41</f>
        <v>200000</v>
      </c>
      <c r="E40" s="13">
        <f t="shared" si="9"/>
        <v>14900</v>
      </c>
      <c r="F40" s="13">
        <f t="shared" si="9"/>
        <v>48849.8</v>
      </c>
      <c r="G40" s="13">
        <f t="shared" si="2"/>
        <v>7.4499999999999993</v>
      </c>
      <c r="H40" s="14">
        <f t="shared" si="4"/>
        <v>30.501660191034556</v>
      </c>
    </row>
    <row r="41" spans="1:8" ht="31.5" customHeight="1" outlineLevel="1" x14ac:dyDescent="0.2">
      <c r="A41" s="25" t="s">
        <v>42</v>
      </c>
      <c r="B41" s="31" t="s">
        <v>43</v>
      </c>
      <c r="C41" s="31" t="s">
        <v>8</v>
      </c>
      <c r="D41" s="18">
        <f t="shared" si="9"/>
        <v>200000</v>
      </c>
      <c r="E41" s="18">
        <f t="shared" si="9"/>
        <v>14900</v>
      </c>
      <c r="F41" s="18">
        <f t="shared" si="9"/>
        <v>48849.8</v>
      </c>
      <c r="G41" s="18">
        <f t="shared" si="2"/>
        <v>7.4499999999999993</v>
      </c>
      <c r="H41" s="19">
        <f t="shared" si="4"/>
        <v>30.501660191034556</v>
      </c>
    </row>
    <row r="42" spans="1:8" ht="31.5" customHeight="1" outlineLevel="1" x14ac:dyDescent="0.2">
      <c r="A42" s="25" t="s">
        <v>11</v>
      </c>
      <c r="B42" s="31" t="s">
        <v>43</v>
      </c>
      <c r="C42" s="31" t="s">
        <v>12</v>
      </c>
      <c r="D42" s="18">
        <f t="shared" si="9"/>
        <v>200000</v>
      </c>
      <c r="E42" s="18">
        <f t="shared" si="9"/>
        <v>14900</v>
      </c>
      <c r="F42" s="18">
        <f t="shared" si="9"/>
        <v>48849.8</v>
      </c>
      <c r="G42" s="18">
        <f t="shared" si="2"/>
        <v>7.4499999999999993</v>
      </c>
      <c r="H42" s="19">
        <f t="shared" si="4"/>
        <v>30.501660191034556</v>
      </c>
    </row>
    <row r="43" spans="1:8" ht="31.5" customHeight="1" outlineLevel="1" x14ac:dyDescent="0.2">
      <c r="A43" s="25" t="s">
        <v>13</v>
      </c>
      <c r="B43" s="31" t="s">
        <v>43</v>
      </c>
      <c r="C43" s="31" t="s">
        <v>14</v>
      </c>
      <c r="D43" s="18">
        <v>200000</v>
      </c>
      <c r="E43" s="19">
        <v>14900</v>
      </c>
      <c r="F43" s="18">
        <v>48849.8</v>
      </c>
      <c r="G43" s="18">
        <f t="shared" si="2"/>
        <v>7.4499999999999993</v>
      </c>
      <c r="H43" s="19">
        <f t="shared" si="4"/>
        <v>30.501660191034556</v>
      </c>
    </row>
    <row r="44" spans="1:8" s="15" customFormat="1" ht="34.5" customHeight="1" outlineLevel="5" x14ac:dyDescent="0.2">
      <c r="A44" s="22" t="s">
        <v>44</v>
      </c>
      <c r="B44" s="30" t="s">
        <v>45</v>
      </c>
      <c r="C44" s="30" t="s">
        <v>8</v>
      </c>
      <c r="D44" s="32">
        <f>D46</f>
        <v>200000</v>
      </c>
      <c r="E44" s="32">
        <f>E46</f>
        <v>73200</v>
      </c>
      <c r="F44" s="32">
        <f>F46</f>
        <v>41600</v>
      </c>
      <c r="G44" s="13">
        <f t="shared" si="2"/>
        <v>36.6</v>
      </c>
      <c r="H44" s="14">
        <f t="shared" si="4"/>
        <v>175.96153846153845</v>
      </c>
    </row>
    <row r="45" spans="1:8" ht="42" customHeight="1" outlineLevel="5" x14ac:dyDescent="0.2">
      <c r="A45" s="23" t="s">
        <v>46</v>
      </c>
      <c r="B45" s="24" t="s">
        <v>47</v>
      </c>
      <c r="C45" s="33" t="s">
        <v>8</v>
      </c>
      <c r="D45" s="34">
        <f>D46</f>
        <v>200000</v>
      </c>
      <c r="E45" s="34">
        <f>E46</f>
        <v>73200</v>
      </c>
      <c r="F45" s="34">
        <f>F46</f>
        <v>41600</v>
      </c>
      <c r="G45" s="18">
        <f t="shared" si="2"/>
        <v>36.6</v>
      </c>
      <c r="H45" s="19">
        <f t="shared" si="4"/>
        <v>175.96153846153845</v>
      </c>
    </row>
    <row r="46" spans="1:8" ht="45" customHeight="1" outlineLevel="5" x14ac:dyDescent="0.2">
      <c r="A46" s="16" t="s">
        <v>48</v>
      </c>
      <c r="B46" s="37" t="s">
        <v>49</v>
      </c>
      <c r="C46" s="37" t="s">
        <v>8</v>
      </c>
      <c r="D46" s="38">
        <f t="shared" ref="D46:F47" si="10">D47</f>
        <v>200000</v>
      </c>
      <c r="E46" s="38">
        <f t="shared" si="10"/>
        <v>73200</v>
      </c>
      <c r="F46" s="38">
        <f t="shared" si="10"/>
        <v>41600</v>
      </c>
      <c r="G46" s="18">
        <f t="shared" si="2"/>
        <v>36.6</v>
      </c>
      <c r="H46" s="19">
        <f t="shared" si="4"/>
        <v>175.96153846153845</v>
      </c>
    </row>
    <row r="47" spans="1:8" ht="33" customHeight="1" outlineLevel="5" x14ac:dyDescent="0.2">
      <c r="A47" s="16" t="s">
        <v>11</v>
      </c>
      <c r="B47" s="37" t="s">
        <v>49</v>
      </c>
      <c r="C47" s="37" t="s">
        <v>12</v>
      </c>
      <c r="D47" s="38">
        <f t="shared" si="10"/>
        <v>200000</v>
      </c>
      <c r="E47" s="38">
        <f t="shared" si="10"/>
        <v>73200</v>
      </c>
      <c r="F47" s="38">
        <f t="shared" si="10"/>
        <v>41600</v>
      </c>
      <c r="G47" s="18">
        <f t="shared" si="2"/>
        <v>36.6</v>
      </c>
      <c r="H47" s="19">
        <f t="shared" si="4"/>
        <v>175.96153846153845</v>
      </c>
    </row>
    <row r="48" spans="1:8" ht="32.25" customHeight="1" outlineLevel="5" x14ac:dyDescent="0.2">
      <c r="A48" s="16" t="s">
        <v>50</v>
      </c>
      <c r="B48" s="37" t="s">
        <v>49</v>
      </c>
      <c r="C48" s="37" t="s">
        <v>14</v>
      </c>
      <c r="D48" s="18">
        <v>200000</v>
      </c>
      <c r="E48" s="19">
        <v>73200</v>
      </c>
      <c r="F48" s="18">
        <v>41600</v>
      </c>
      <c r="G48" s="18">
        <f t="shared" si="2"/>
        <v>36.6</v>
      </c>
      <c r="H48" s="19">
        <f t="shared" si="4"/>
        <v>175.96153846153845</v>
      </c>
    </row>
    <row r="49" spans="1:8" s="15" customFormat="1" ht="42.75" customHeight="1" outlineLevel="1" x14ac:dyDescent="0.2">
      <c r="A49" s="22" t="s">
        <v>51</v>
      </c>
      <c r="B49" s="30" t="s">
        <v>52</v>
      </c>
      <c r="C49" s="30" t="s">
        <v>8</v>
      </c>
      <c r="D49" s="13">
        <f t="shared" ref="D49:E49" si="11">D50+D53</f>
        <v>3004023.35</v>
      </c>
      <c r="E49" s="13">
        <f t="shared" si="11"/>
        <v>1945797.64</v>
      </c>
      <c r="F49" s="13">
        <f>F50+F53</f>
        <v>1105295.1000000001</v>
      </c>
      <c r="G49" s="13">
        <f t="shared" si="2"/>
        <v>64.773053112253592</v>
      </c>
      <c r="H49" s="14">
        <f t="shared" si="4"/>
        <v>176.04327025425152</v>
      </c>
    </row>
    <row r="50" spans="1:8" ht="43.5" customHeight="1" outlineLevel="1" x14ac:dyDescent="0.2">
      <c r="A50" s="25" t="s">
        <v>53</v>
      </c>
      <c r="B50" s="31" t="s">
        <v>54</v>
      </c>
      <c r="C50" s="31" t="s">
        <v>8</v>
      </c>
      <c r="D50" s="18">
        <f t="shared" ref="D50:F51" si="12">D51</f>
        <v>2500000</v>
      </c>
      <c r="E50" s="18">
        <f t="shared" si="12"/>
        <v>1945797.64</v>
      </c>
      <c r="F50" s="18">
        <f t="shared" si="12"/>
        <v>1105295.1000000001</v>
      </c>
      <c r="G50" s="18">
        <f t="shared" si="2"/>
        <v>77.831905599999999</v>
      </c>
      <c r="H50" s="19">
        <f t="shared" si="4"/>
        <v>176.04327025425152</v>
      </c>
    </row>
    <row r="51" spans="1:8" ht="29.25" customHeight="1" outlineLevel="1" x14ac:dyDescent="0.2">
      <c r="A51" s="25" t="s">
        <v>11</v>
      </c>
      <c r="B51" s="31" t="s">
        <v>54</v>
      </c>
      <c r="C51" s="31" t="s">
        <v>12</v>
      </c>
      <c r="D51" s="18">
        <f t="shared" si="12"/>
        <v>2500000</v>
      </c>
      <c r="E51" s="18">
        <f t="shared" si="12"/>
        <v>1945797.64</v>
      </c>
      <c r="F51" s="18">
        <f t="shared" si="12"/>
        <v>1105295.1000000001</v>
      </c>
      <c r="G51" s="18">
        <f t="shared" si="2"/>
        <v>77.831905599999999</v>
      </c>
      <c r="H51" s="19">
        <f t="shared" si="4"/>
        <v>176.04327025425152</v>
      </c>
    </row>
    <row r="52" spans="1:8" ht="28.5" customHeight="1" outlineLevel="1" x14ac:dyDescent="0.2">
      <c r="A52" s="25" t="s">
        <v>13</v>
      </c>
      <c r="B52" s="31" t="s">
        <v>54</v>
      </c>
      <c r="C52" s="31" t="s">
        <v>14</v>
      </c>
      <c r="D52" s="18">
        <v>2500000</v>
      </c>
      <c r="E52" s="19">
        <v>1945797.64</v>
      </c>
      <c r="F52" s="18">
        <v>1105295.1000000001</v>
      </c>
      <c r="G52" s="18">
        <f t="shared" si="2"/>
        <v>77.831905599999999</v>
      </c>
      <c r="H52" s="19">
        <f t="shared" si="4"/>
        <v>176.04327025425152</v>
      </c>
    </row>
    <row r="53" spans="1:8" ht="57" customHeight="1" outlineLevel="1" x14ac:dyDescent="0.2">
      <c r="A53" s="25" t="s">
        <v>55</v>
      </c>
      <c r="B53" s="31" t="s">
        <v>56</v>
      </c>
      <c r="C53" s="31" t="s">
        <v>8</v>
      </c>
      <c r="D53" s="18">
        <f t="shared" ref="D53:E54" si="13">D54</f>
        <v>504023.35</v>
      </c>
      <c r="E53" s="18">
        <f t="shared" si="13"/>
        <v>0</v>
      </c>
      <c r="F53" s="18">
        <f>F54</f>
        <v>0</v>
      </c>
      <c r="G53" s="18">
        <f t="shared" si="2"/>
        <v>0</v>
      </c>
      <c r="H53" s="19">
        <v>0</v>
      </c>
    </row>
    <row r="54" spans="1:8" ht="28.5" customHeight="1" outlineLevel="1" x14ac:dyDescent="0.2">
      <c r="A54" s="25" t="s">
        <v>11</v>
      </c>
      <c r="B54" s="31" t="s">
        <v>56</v>
      </c>
      <c r="C54" s="31" t="s">
        <v>12</v>
      </c>
      <c r="D54" s="18">
        <f t="shared" si="13"/>
        <v>504023.35</v>
      </c>
      <c r="E54" s="18">
        <f t="shared" si="13"/>
        <v>0</v>
      </c>
      <c r="F54" s="18">
        <f>F55</f>
        <v>0</v>
      </c>
      <c r="G54" s="18">
        <f t="shared" si="2"/>
        <v>0</v>
      </c>
      <c r="H54" s="19">
        <v>0</v>
      </c>
    </row>
    <row r="55" spans="1:8" ht="28.5" customHeight="1" outlineLevel="1" x14ac:dyDescent="0.2">
      <c r="A55" s="25" t="s">
        <v>13</v>
      </c>
      <c r="B55" s="31" t="s">
        <v>56</v>
      </c>
      <c r="C55" s="31" t="s">
        <v>14</v>
      </c>
      <c r="D55" s="18">
        <v>504023.35</v>
      </c>
      <c r="E55" s="19">
        <v>0</v>
      </c>
      <c r="F55" s="18">
        <v>0</v>
      </c>
      <c r="G55" s="18">
        <f t="shared" si="2"/>
        <v>0</v>
      </c>
      <c r="H55" s="19">
        <v>0</v>
      </c>
    </row>
    <row r="56" spans="1:8" s="15" customFormat="1" ht="33.75" customHeight="1" outlineLevel="2" x14ac:dyDescent="0.2">
      <c r="A56" s="22" t="s">
        <v>57</v>
      </c>
      <c r="B56" s="12" t="s">
        <v>58</v>
      </c>
      <c r="C56" s="12" t="s">
        <v>8</v>
      </c>
      <c r="D56" s="13">
        <f>D60+D68+D65+D57</f>
        <v>257236439.01999998</v>
      </c>
      <c r="E56" s="13">
        <f>E60+E68+E65+E57</f>
        <v>55266115.679999992</v>
      </c>
      <c r="F56" s="13">
        <f>F60+F68+F65+F57</f>
        <v>6402525.2400000002</v>
      </c>
      <c r="G56" s="13">
        <f t="shared" si="2"/>
        <v>21.484559454542552</v>
      </c>
      <c r="H56" s="14">
        <f t="shared" si="4"/>
        <v>863.19246872660506</v>
      </c>
    </row>
    <row r="57" spans="1:8" s="15" customFormat="1" ht="33.75" customHeight="1" outlineLevel="2" x14ac:dyDescent="0.2">
      <c r="A57" s="20" t="s">
        <v>153</v>
      </c>
      <c r="B57" s="17" t="s">
        <v>558</v>
      </c>
      <c r="C57" s="17" t="s">
        <v>8</v>
      </c>
      <c r="D57" s="18">
        <f t="shared" ref="D57:F58" si="14">D58</f>
        <v>1239884.6299999999</v>
      </c>
      <c r="E57" s="18">
        <f t="shared" si="14"/>
        <v>1200000</v>
      </c>
      <c r="F57" s="18">
        <f t="shared" si="14"/>
        <v>0</v>
      </c>
      <c r="G57" s="18">
        <f t="shared" si="2"/>
        <v>96.783198288376241</v>
      </c>
      <c r="H57" s="19">
        <v>0</v>
      </c>
    </row>
    <row r="58" spans="1:8" s="15" customFormat="1" ht="33.75" customHeight="1" outlineLevel="2" x14ac:dyDescent="0.2">
      <c r="A58" s="25" t="s">
        <v>11</v>
      </c>
      <c r="B58" s="17" t="s">
        <v>558</v>
      </c>
      <c r="C58" s="17" t="s">
        <v>12</v>
      </c>
      <c r="D58" s="18">
        <f t="shared" si="14"/>
        <v>1239884.6299999999</v>
      </c>
      <c r="E58" s="18">
        <f t="shared" si="14"/>
        <v>1200000</v>
      </c>
      <c r="F58" s="18">
        <f t="shared" si="14"/>
        <v>0</v>
      </c>
      <c r="G58" s="18">
        <f t="shared" si="2"/>
        <v>96.783198288376241</v>
      </c>
      <c r="H58" s="19">
        <v>0</v>
      </c>
    </row>
    <row r="59" spans="1:8" s="15" customFormat="1" ht="33.75" customHeight="1" outlineLevel="2" x14ac:dyDescent="0.2">
      <c r="A59" s="25" t="s">
        <v>13</v>
      </c>
      <c r="B59" s="17" t="s">
        <v>558</v>
      </c>
      <c r="C59" s="17" t="s">
        <v>14</v>
      </c>
      <c r="D59" s="18">
        <v>1239884.6299999999</v>
      </c>
      <c r="E59" s="18">
        <v>1200000</v>
      </c>
      <c r="F59" s="18">
        <v>0</v>
      </c>
      <c r="G59" s="18">
        <f t="shared" si="2"/>
        <v>96.783198288376241</v>
      </c>
      <c r="H59" s="19">
        <v>0</v>
      </c>
    </row>
    <row r="60" spans="1:8" ht="30.75" customHeight="1" outlineLevel="5" x14ac:dyDescent="0.2">
      <c r="A60" s="20" t="s">
        <v>59</v>
      </c>
      <c r="B60" s="26" t="s">
        <v>60</v>
      </c>
      <c r="C60" s="17" t="s">
        <v>8</v>
      </c>
      <c r="D60" s="18">
        <f>D61+D63</f>
        <v>25359955</v>
      </c>
      <c r="E60" s="18">
        <f>E61+E63</f>
        <v>20807058.629999999</v>
      </c>
      <c r="F60" s="18">
        <f t="shared" ref="D60:F61" si="15">F61</f>
        <v>6402525.2400000002</v>
      </c>
      <c r="G60" s="18">
        <f t="shared" si="2"/>
        <v>82.046906747271436</v>
      </c>
      <c r="H60" s="19">
        <f t="shared" si="4"/>
        <v>324.9820633272505</v>
      </c>
    </row>
    <row r="61" spans="1:8" ht="30.75" customHeight="1" outlineLevel="5" x14ac:dyDescent="0.2">
      <c r="A61" s="27" t="s">
        <v>11</v>
      </c>
      <c r="B61" s="26" t="s">
        <v>60</v>
      </c>
      <c r="C61" s="17" t="s">
        <v>12</v>
      </c>
      <c r="D61" s="18">
        <f t="shared" si="15"/>
        <v>24804695</v>
      </c>
      <c r="E61" s="18">
        <f t="shared" si="15"/>
        <v>20807058.629999999</v>
      </c>
      <c r="F61" s="18">
        <f t="shared" si="15"/>
        <v>6402525.2400000002</v>
      </c>
      <c r="G61" s="18">
        <f t="shared" si="2"/>
        <v>83.883549586076342</v>
      </c>
      <c r="H61" s="19">
        <f t="shared" si="4"/>
        <v>324.9820633272505</v>
      </c>
    </row>
    <row r="62" spans="1:8" ht="30.75" customHeight="1" outlineLevel="5" x14ac:dyDescent="0.2">
      <c r="A62" s="27" t="s">
        <v>13</v>
      </c>
      <c r="B62" s="26" t="s">
        <v>60</v>
      </c>
      <c r="C62" s="17" t="s">
        <v>14</v>
      </c>
      <c r="D62" s="18">
        <v>24804695</v>
      </c>
      <c r="E62" s="18">
        <v>20807058.629999999</v>
      </c>
      <c r="F62" s="18">
        <v>6402525.2400000002</v>
      </c>
      <c r="G62" s="18">
        <f t="shared" si="2"/>
        <v>83.883549586076342</v>
      </c>
      <c r="H62" s="19">
        <f t="shared" si="4"/>
        <v>324.9820633272505</v>
      </c>
    </row>
    <row r="63" spans="1:8" ht="30.75" customHeight="1" outlineLevel="5" x14ac:dyDescent="0.2">
      <c r="A63" s="25" t="s">
        <v>63</v>
      </c>
      <c r="B63" s="26" t="s">
        <v>60</v>
      </c>
      <c r="C63" s="17" t="s">
        <v>64</v>
      </c>
      <c r="D63" s="18">
        <f t="shared" ref="D63:E66" si="16">D64</f>
        <v>555260</v>
      </c>
      <c r="E63" s="18">
        <f t="shared" si="16"/>
        <v>0</v>
      </c>
      <c r="F63" s="18">
        <f>F64</f>
        <v>0</v>
      </c>
      <c r="G63" s="18">
        <f t="shared" si="2"/>
        <v>0</v>
      </c>
      <c r="H63" s="19">
        <v>0</v>
      </c>
    </row>
    <row r="64" spans="1:8" ht="30.75" customHeight="1" outlineLevel="5" x14ac:dyDescent="0.2">
      <c r="A64" s="25" t="s">
        <v>65</v>
      </c>
      <c r="B64" s="26" t="s">
        <v>60</v>
      </c>
      <c r="C64" s="17" t="s">
        <v>66</v>
      </c>
      <c r="D64" s="18">
        <v>555260</v>
      </c>
      <c r="E64" s="18">
        <v>0</v>
      </c>
      <c r="F64" s="18">
        <v>0</v>
      </c>
      <c r="G64" s="18">
        <f t="shared" si="2"/>
        <v>0</v>
      </c>
      <c r="H64" s="19">
        <v>0</v>
      </c>
    </row>
    <row r="65" spans="1:8" ht="90" customHeight="1" outlineLevel="5" x14ac:dyDescent="0.2">
      <c r="A65" s="27" t="s">
        <v>61</v>
      </c>
      <c r="B65" s="26" t="s">
        <v>62</v>
      </c>
      <c r="C65" s="17" t="s">
        <v>8</v>
      </c>
      <c r="D65" s="18">
        <f t="shared" si="16"/>
        <v>209077923.38999999</v>
      </c>
      <c r="E65" s="18">
        <f t="shared" si="16"/>
        <v>12006156.77</v>
      </c>
      <c r="F65" s="18">
        <f>F66</f>
        <v>0</v>
      </c>
      <c r="G65" s="18">
        <f t="shared" si="2"/>
        <v>5.7424316136929088</v>
      </c>
      <c r="H65" s="19">
        <v>0</v>
      </c>
    </row>
    <row r="66" spans="1:8" ht="30.75" customHeight="1" outlineLevel="5" x14ac:dyDescent="0.2">
      <c r="A66" s="25" t="s">
        <v>63</v>
      </c>
      <c r="B66" s="26" t="s">
        <v>62</v>
      </c>
      <c r="C66" s="17" t="s">
        <v>64</v>
      </c>
      <c r="D66" s="18">
        <f t="shared" si="16"/>
        <v>209077923.38999999</v>
      </c>
      <c r="E66" s="18">
        <f t="shared" si="16"/>
        <v>12006156.77</v>
      </c>
      <c r="F66" s="18">
        <f>F67</f>
        <v>0</v>
      </c>
      <c r="G66" s="18">
        <f t="shared" si="2"/>
        <v>5.7424316136929088</v>
      </c>
      <c r="H66" s="19">
        <v>0</v>
      </c>
    </row>
    <row r="67" spans="1:8" ht="30.75" customHeight="1" outlineLevel="5" x14ac:dyDescent="0.2">
      <c r="A67" s="25" t="s">
        <v>65</v>
      </c>
      <c r="B67" s="26" t="s">
        <v>62</v>
      </c>
      <c r="C67" s="17" t="s">
        <v>66</v>
      </c>
      <c r="D67" s="18">
        <v>209077923.38999999</v>
      </c>
      <c r="E67" s="18">
        <v>12006156.77</v>
      </c>
      <c r="F67" s="18">
        <v>0</v>
      </c>
      <c r="G67" s="18">
        <f t="shared" si="2"/>
        <v>5.7424316136929088</v>
      </c>
      <c r="H67" s="19">
        <v>0</v>
      </c>
    </row>
    <row r="68" spans="1:8" ht="36" customHeight="1" outlineLevel="5" x14ac:dyDescent="0.2">
      <c r="A68" s="20" t="s">
        <v>576</v>
      </c>
      <c r="B68" s="26" t="s">
        <v>67</v>
      </c>
      <c r="C68" s="17" t="s">
        <v>8</v>
      </c>
      <c r="D68" s="18">
        <f t="shared" ref="D68:F69" si="17">D69</f>
        <v>21558676</v>
      </c>
      <c r="E68" s="18">
        <f t="shared" si="17"/>
        <v>21252900.280000001</v>
      </c>
      <c r="F68" s="18">
        <f t="shared" si="17"/>
        <v>0</v>
      </c>
      <c r="G68" s="18">
        <f t="shared" si="2"/>
        <v>98.581658168618532</v>
      </c>
      <c r="H68" s="19">
        <v>0</v>
      </c>
    </row>
    <row r="69" spans="1:8" ht="31.5" customHeight="1" outlineLevel="5" x14ac:dyDescent="0.2">
      <c r="A69" s="27" t="s">
        <v>11</v>
      </c>
      <c r="B69" s="26" t="s">
        <v>67</v>
      </c>
      <c r="C69" s="26" t="s">
        <v>12</v>
      </c>
      <c r="D69" s="18">
        <f t="shared" si="17"/>
        <v>21558676</v>
      </c>
      <c r="E69" s="18">
        <f t="shared" si="17"/>
        <v>21252900.280000001</v>
      </c>
      <c r="F69" s="18">
        <f t="shared" si="17"/>
        <v>0</v>
      </c>
      <c r="G69" s="18">
        <f t="shared" si="2"/>
        <v>98.581658168618532</v>
      </c>
      <c r="H69" s="19">
        <v>0</v>
      </c>
    </row>
    <row r="70" spans="1:8" ht="32.25" customHeight="1" outlineLevel="5" x14ac:dyDescent="0.2">
      <c r="A70" s="27" t="s">
        <v>13</v>
      </c>
      <c r="B70" s="26" t="s">
        <v>67</v>
      </c>
      <c r="C70" s="26" t="s">
        <v>14</v>
      </c>
      <c r="D70" s="18">
        <v>21558676</v>
      </c>
      <c r="E70" s="19">
        <v>21252900.280000001</v>
      </c>
      <c r="F70" s="18">
        <v>0</v>
      </c>
      <c r="G70" s="18">
        <f t="shared" si="2"/>
        <v>98.581658168618532</v>
      </c>
      <c r="H70" s="19">
        <v>0</v>
      </c>
    </row>
    <row r="71" spans="1:8" s="15" customFormat="1" ht="48.75" customHeight="1" outlineLevel="5" x14ac:dyDescent="0.2">
      <c r="A71" s="22" t="s">
        <v>68</v>
      </c>
      <c r="B71" s="12" t="s">
        <v>69</v>
      </c>
      <c r="C71" s="12" t="s">
        <v>8</v>
      </c>
      <c r="D71" s="13">
        <f>D72+D101</f>
        <v>13589344.879999999</v>
      </c>
      <c r="E71" s="13">
        <f>E72+E101</f>
        <v>10519993.720000001</v>
      </c>
      <c r="F71" s="13">
        <f>F72+F101</f>
        <v>39975024.829999998</v>
      </c>
      <c r="G71" s="13">
        <f t="shared" si="2"/>
        <v>77.413545780876532</v>
      </c>
      <c r="H71" s="14">
        <f t="shared" si="4"/>
        <v>26.316415723912389</v>
      </c>
    </row>
    <row r="72" spans="1:8" ht="45.75" customHeight="1" outlineLevel="5" x14ac:dyDescent="0.2">
      <c r="A72" s="20" t="s">
        <v>70</v>
      </c>
      <c r="B72" s="17" t="s">
        <v>71</v>
      </c>
      <c r="C72" s="17" t="s">
        <v>8</v>
      </c>
      <c r="D72" s="18">
        <f>D73+D97</f>
        <v>11968576.529999999</v>
      </c>
      <c r="E72" s="18">
        <f>E73+E97</f>
        <v>8900922.0500000007</v>
      </c>
      <c r="F72" s="18">
        <f>F73+F97</f>
        <v>38016381.239999995</v>
      </c>
      <c r="G72" s="18">
        <f t="shared" ref="G72:G135" si="18">E72/D72*100</f>
        <v>74.369095002143922</v>
      </c>
      <c r="H72" s="19">
        <f t="shared" ref="H72:H135" si="19">E72/F72*100</f>
        <v>23.413385913319512</v>
      </c>
    </row>
    <row r="73" spans="1:8" s="41" customFormat="1" ht="30" customHeight="1" outlineLevel="5" x14ac:dyDescent="0.2">
      <c r="A73" s="39" t="s">
        <v>72</v>
      </c>
      <c r="B73" s="40" t="s">
        <v>73</v>
      </c>
      <c r="C73" s="40" t="s">
        <v>8</v>
      </c>
      <c r="D73" s="35">
        <f>D77+D82+D74+D94+D85+D88+D91</f>
        <v>11968576.529999999</v>
      </c>
      <c r="E73" s="35">
        <f>E77+E82+E74+E94+E85+E88+E91</f>
        <v>8900922.0500000007</v>
      </c>
      <c r="F73" s="35">
        <f>F77+F82+F74+F94+F85+F88+F91</f>
        <v>32246087.599999998</v>
      </c>
      <c r="G73" s="35">
        <f t="shared" si="18"/>
        <v>74.369095002143922</v>
      </c>
      <c r="H73" s="36">
        <f t="shared" si="19"/>
        <v>27.603106958005043</v>
      </c>
    </row>
    <row r="74" spans="1:8" ht="54.75" customHeight="1" outlineLevel="5" x14ac:dyDescent="0.2">
      <c r="A74" s="20" t="s">
        <v>74</v>
      </c>
      <c r="B74" s="17" t="s">
        <v>75</v>
      </c>
      <c r="C74" s="17" t="s">
        <v>8</v>
      </c>
      <c r="D74" s="18">
        <f t="shared" ref="D74:F75" si="20">D75</f>
        <v>0</v>
      </c>
      <c r="E74" s="18">
        <f t="shared" si="20"/>
        <v>0</v>
      </c>
      <c r="F74" s="18">
        <f t="shared" si="20"/>
        <v>14915567.529999999</v>
      </c>
      <c r="G74" s="18">
        <v>0</v>
      </c>
      <c r="H74" s="19">
        <f t="shared" si="19"/>
        <v>0</v>
      </c>
    </row>
    <row r="75" spans="1:8" ht="30" customHeight="1" outlineLevel="5" x14ac:dyDescent="0.2">
      <c r="A75" s="20" t="s">
        <v>11</v>
      </c>
      <c r="B75" s="17" t="s">
        <v>75</v>
      </c>
      <c r="C75" s="17" t="s">
        <v>12</v>
      </c>
      <c r="D75" s="18">
        <f t="shared" si="20"/>
        <v>0</v>
      </c>
      <c r="E75" s="18">
        <f t="shared" si="20"/>
        <v>0</v>
      </c>
      <c r="F75" s="18">
        <f t="shared" si="20"/>
        <v>14915567.529999999</v>
      </c>
      <c r="G75" s="18">
        <v>0</v>
      </c>
      <c r="H75" s="19">
        <f t="shared" si="19"/>
        <v>0</v>
      </c>
    </row>
    <row r="76" spans="1:8" ht="30" customHeight="1" outlineLevel="5" x14ac:dyDescent="0.2">
      <c r="A76" s="20" t="s">
        <v>13</v>
      </c>
      <c r="B76" s="17" t="s">
        <v>75</v>
      </c>
      <c r="C76" s="17" t="s">
        <v>14</v>
      </c>
      <c r="D76" s="18">
        <v>0</v>
      </c>
      <c r="E76" s="18">
        <v>0</v>
      </c>
      <c r="F76" s="18">
        <v>14915567.529999999</v>
      </c>
      <c r="G76" s="18">
        <v>0</v>
      </c>
      <c r="H76" s="19">
        <f t="shared" si="19"/>
        <v>0</v>
      </c>
    </row>
    <row r="77" spans="1:8" ht="30" customHeight="1" outlineLevel="1" x14ac:dyDescent="0.2">
      <c r="A77" s="16" t="s">
        <v>76</v>
      </c>
      <c r="B77" s="17" t="s">
        <v>77</v>
      </c>
      <c r="C77" s="17" t="s">
        <v>8</v>
      </c>
      <c r="D77" s="18">
        <f>D78+D80</f>
        <v>11348576.529999999</v>
      </c>
      <c r="E77" s="18">
        <f>E78+E80</f>
        <v>8473307.0700000003</v>
      </c>
      <c r="F77" s="18">
        <f>F78</f>
        <v>16265613.6</v>
      </c>
      <c r="G77" s="18">
        <f t="shared" si="18"/>
        <v>74.664051897617156</v>
      </c>
      <c r="H77" s="19">
        <f t="shared" si="19"/>
        <v>52.093374885039687</v>
      </c>
    </row>
    <row r="78" spans="1:8" ht="30" customHeight="1" outlineLevel="5" x14ac:dyDescent="0.2">
      <c r="A78" s="20" t="s">
        <v>11</v>
      </c>
      <c r="B78" s="17" t="s">
        <v>77</v>
      </c>
      <c r="C78" s="17" t="s">
        <v>12</v>
      </c>
      <c r="D78" s="18">
        <f t="shared" ref="D78:F78" si="21">D79</f>
        <v>11118576.529999999</v>
      </c>
      <c r="E78" s="18">
        <f t="shared" si="21"/>
        <v>8243307.0700000003</v>
      </c>
      <c r="F78" s="18">
        <f t="shared" si="21"/>
        <v>16265613.6</v>
      </c>
      <c r="G78" s="18">
        <f t="shared" si="18"/>
        <v>74.13994990957714</v>
      </c>
      <c r="H78" s="19">
        <f t="shared" si="19"/>
        <v>50.679348918014391</v>
      </c>
    </row>
    <row r="79" spans="1:8" ht="30" customHeight="1" outlineLevel="5" x14ac:dyDescent="0.2">
      <c r="A79" s="20" t="s">
        <v>13</v>
      </c>
      <c r="B79" s="17" t="s">
        <v>77</v>
      </c>
      <c r="C79" s="17" t="s">
        <v>14</v>
      </c>
      <c r="D79" s="18">
        <v>11118576.529999999</v>
      </c>
      <c r="E79" s="18">
        <v>8243307.0700000003</v>
      </c>
      <c r="F79" s="18">
        <v>16265613.6</v>
      </c>
      <c r="G79" s="18">
        <f t="shared" si="18"/>
        <v>74.13994990957714</v>
      </c>
      <c r="H79" s="19">
        <f t="shared" si="19"/>
        <v>50.679348918014391</v>
      </c>
    </row>
    <row r="80" spans="1:8" ht="30" customHeight="1" outlineLevel="5" x14ac:dyDescent="0.2">
      <c r="A80" s="20" t="s">
        <v>63</v>
      </c>
      <c r="B80" s="17" t="s">
        <v>77</v>
      </c>
      <c r="C80" s="17" t="s">
        <v>64</v>
      </c>
      <c r="D80" s="18">
        <f>D81</f>
        <v>230000</v>
      </c>
      <c r="E80" s="18">
        <f>E81</f>
        <v>230000</v>
      </c>
      <c r="F80" s="18">
        <f>F81</f>
        <v>0</v>
      </c>
      <c r="G80" s="18">
        <f t="shared" si="18"/>
        <v>100</v>
      </c>
      <c r="H80" s="19">
        <v>0</v>
      </c>
    </row>
    <row r="81" spans="1:8" ht="30" customHeight="1" outlineLevel="5" x14ac:dyDescent="0.2">
      <c r="A81" s="20" t="s">
        <v>65</v>
      </c>
      <c r="B81" s="17" t="s">
        <v>77</v>
      </c>
      <c r="C81" s="17" t="s">
        <v>66</v>
      </c>
      <c r="D81" s="18">
        <v>230000</v>
      </c>
      <c r="E81" s="18">
        <v>230000</v>
      </c>
      <c r="F81" s="18">
        <v>0</v>
      </c>
      <c r="G81" s="18">
        <f t="shared" si="18"/>
        <v>100</v>
      </c>
      <c r="H81" s="19">
        <v>0</v>
      </c>
    </row>
    <row r="82" spans="1:8" ht="30.75" customHeight="1" outlineLevel="5" x14ac:dyDescent="0.2">
      <c r="A82" s="20" t="s">
        <v>78</v>
      </c>
      <c r="B82" s="17" t="s">
        <v>79</v>
      </c>
      <c r="C82" s="17" t="s">
        <v>8</v>
      </c>
      <c r="D82" s="18">
        <f t="shared" ref="D82:F83" si="22">D83</f>
        <v>620000</v>
      </c>
      <c r="E82" s="18">
        <f t="shared" si="22"/>
        <v>427614.98</v>
      </c>
      <c r="F82" s="18">
        <f t="shared" si="22"/>
        <v>488853.89</v>
      </c>
      <c r="G82" s="18">
        <f t="shared" si="18"/>
        <v>68.970158064516127</v>
      </c>
      <c r="H82" s="19">
        <f t="shared" si="19"/>
        <v>87.47296252465128</v>
      </c>
    </row>
    <row r="83" spans="1:8" ht="31.5" customHeight="1" outlineLevel="2" x14ac:dyDescent="0.2">
      <c r="A83" s="20" t="s">
        <v>11</v>
      </c>
      <c r="B83" s="17" t="s">
        <v>79</v>
      </c>
      <c r="C83" s="37" t="s">
        <v>12</v>
      </c>
      <c r="D83" s="18">
        <f t="shared" si="22"/>
        <v>620000</v>
      </c>
      <c r="E83" s="18">
        <f t="shared" si="22"/>
        <v>427614.98</v>
      </c>
      <c r="F83" s="18">
        <f t="shared" si="22"/>
        <v>488853.89</v>
      </c>
      <c r="G83" s="18">
        <f t="shared" si="18"/>
        <v>68.970158064516127</v>
      </c>
      <c r="H83" s="19">
        <f t="shared" si="19"/>
        <v>87.47296252465128</v>
      </c>
    </row>
    <row r="84" spans="1:8" ht="32.25" customHeight="1" outlineLevel="2" x14ac:dyDescent="0.2">
      <c r="A84" s="20" t="s">
        <v>13</v>
      </c>
      <c r="B84" s="17" t="s">
        <v>79</v>
      </c>
      <c r="C84" s="37" t="s">
        <v>14</v>
      </c>
      <c r="D84" s="18">
        <v>620000</v>
      </c>
      <c r="E84" s="19">
        <v>427614.98</v>
      </c>
      <c r="F84" s="18">
        <v>488853.89</v>
      </c>
      <c r="G84" s="18">
        <f t="shared" si="18"/>
        <v>68.970158064516127</v>
      </c>
      <c r="H84" s="19">
        <f t="shared" si="19"/>
        <v>87.47296252465128</v>
      </c>
    </row>
    <row r="85" spans="1:8" ht="57.75" customHeight="1" outlineLevel="2" x14ac:dyDescent="0.2">
      <c r="A85" s="20" t="s">
        <v>80</v>
      </c>
      <c r="B85" s="17" t="s">
        <v>81</v>
      </c>
      <c r="C85" s="37" t="s">
        <v>8</v>
      </c>
      <c r="D85" s="18">
        <f t="shared" ref="D85:E86" si="23">D86</f>
        <v>0</v>
      </c>
      <c r="E85" s="18">
        <f t="shared" si="23"/>
        <v>0</v>
      </c>
      <c r="F85" s="18">
        <f>F86</f>
        <v>0</v>
      </c>
      <c r="G85" s="18">
        <v>0</v>
      </c>
      <c r="H85" s="19">
        <v>0</v>
      </c>
    </row>
    <row r="86" spans="1:8" ht="32.25" customHeight="1" outlineLevel="2" x14ac:dyDescent="0.2">
      <c r="A86" s="20" t="s">
        <v>11</v>
      </c>
      <c r="B86" s="17" t="s">
        <v>81</v>
      </c>
      <c r="C86" s="37" t="s">
        <v>12</v>
      </c>
      <c r="D86" s="18">
        <f t="shared" si="23"/>
        <v>0</v>
      </c>
      <c r="E86" s="18">
        <f t="shared" si="23"/>
        <v>0</v>
      </c>
      <c r="F86" s="18">
        <f>F87</f>
        <v>0</v>
      </c>
      <c r="G86" s="18">
        <v>0</v>
      </c>
      <c r="H86" s="19">
        <v>0</v>
      </c>
    </row>
    <row r="87" spans="1:8" ht="32.25" customHeight="1" outlineLevel="2" x14ac:dyDescent="0.2">
      <c r="A87" s="20" t="s">
        <v>13</v>
      </c>
      <c r="B87" s="17" t="s">
        <v>81</v>
      </c>
      <c r="C87" s="37" t="s">
        <v>14</v>
      </c>
      <c r="D87" s="18">
        <v>0</v>
      </c>
      <c r="E87" s="19">
        <v>0</v>
      </c>
      <c r="F87" s="18">
        <v>0</v>
      </c>
      <c r="G87" s="18">
        <v>0</v>
      </c>
      <c r="H87" s="19">
        <v>0</v>
      </c>
    </row>
    <row r="88" spans="1:8" ht="54.75" customHeight="1" outlineLevel="2" x14ac:dyDescent="0.2">
      <c r="A88" s="20" t="s">
        <v>82</v>
      </c>
      <c r="B88" s="17" t="s">
        <v>83</v>
      </c>
      <c r="C88" s="37" t="s">
        <v>8</v>
      </c>
      <c r="D88" s="18">
        <f t="shared" ref="D88:E89" si="24">D89</f>
        <v>0</v>
      </c>
      <c r="E88" s="18">
        <f t="shared" si="24"/>
        <v>0</v>
      </c>
      <c r="F88" s="18">
        <f>F89</f>
        <v>0</v>
      </c>
      <c r="G88" s="18">
        <v>0</v>
      </c>
      <c r="H88" s="19">
        <v>0</v>
      </c>
    </row>
    <row r="89" spans="1:8" ht="32.25" customHeight="1" outlineLevel="2" x14ac:dyDescent="0.2">
      <c r="A89" s="20" t="s">
        <v>11</v>
      </c>
      <c r="B89" s="17" t="s">
        <v>83</v>
      </c>
      <c r="C89" s="37" t="s">
        <v>12</v>
      </c>
      <c r="D89" s="18">
        <f t="shared" si="24"/>
        <v>0</v>
      </c>
      <c r="E89" s="18">
        <f t="shared" si="24"/>
        <v>0</v>
      </c>
      <c r="F89" s="18">
        <f>F90</f>
        <v>0</v>
      </c>
      <c r="G89" s="18">
        <v>0</v>
      </c>
      <c r="H89" s="19">
        <v>0</v>
      </c>
    </row>
    <row r="90" spans="1:8" ht="32.25" customHeight="1" outlineLevel="2" x14ac:dyDescent="0.2">
      <c r="A90" s="20" t="s">
        <v>13</v>
      </c>
      <c r="B90" s="17" t="s">
        <v>83</v>
      </c>
      <c r="C90" s="37" t="s">
        <v>14</v>
      </c>
      <c r="D90" s="18">
        <v>0</v>
      </c>
      <c r="E90" s="19">
        <v>0</v>
      </c>
      <c r="F90" s="18">
        <v>0</v>
      </c>
      <c r="G90" s="18">
        <v>0</v>
      </c>
      <c r="H90" s="19">
        <v>0</v>
      </c>
    </row>
    <row r="91" spans="1:8" ht="44.25" customHeight="1" outlineLevel="2" x14ac:dyDescent="0.2">
      <c r="A91" s="20" t="s">
        <v>84</v>
      </c>
      <c r="B91" s="17" t="s">
        <v>85</v>
      </c>
      <c r="C91" s="17" t="s">
        <v>8</v>
      </c>
      <c r="D91" s="18">
        <f t="shared" ref="D91:E92" si="25">D92</f>
        <v>0</v>
      </c>
      <c r="E91" s="18">
        <f t="shared" si="25"/>
        <v>0</v>
      </c>
      <c r="F91" s="18">
        <f>F92</f>
        <v>0</v>
      </c>
      <c r="G91" s="18">
        <v>0</v>
      </c>
      <c r="H91" s="19">
        <v>0</v>
      </c>
    </row>
    <row r="92" spans="1:8" ht="32.25" customHeight="1" outlineLevel="2" x14ac:dyDescent="0.2">
      <c r="A92" s="20" t="s">
        <v>11</v>
      </c>
      <c r="B92" s="17" t="s">
        <v>85</v>
      </c>
      <c r="C92" s="37" t="s">
        <v>12</v>
      </c>
      <c r="D92" s="18">
        <f t="shared" si="25"/>
        <v>0</v>
      </c>
      <c r="E92" s="18">
        <f t="shared" si="25"/>
        <v>0</v>
      </c>
      <c r="F92" s="18">
        <f>F93</f>
        <v>0</v>
      </c>
      <c r="G92" s="18">
        <v>0</v>
      </c>
      <c r="H92" s="19">
        <v>0</v>
      </c>
    </row>
    <row r="93" spans="1:8" ht="32.25" customHeight="1" outlineLevel="2" x14ac:dyDescent="0.2">
      <c r="A93" s="20" t="s">
        <v>13</v>
      </c>
      <c r="B93" s="17" t="s">
        <v>85</v>
      </c>
      <c r="C93" s="37" t="s">
        <v>14</v>
      </c>
      <c r="D93" s="18">
        <v>0</v>
      </c>
      <c r="E93" s="19">
        <v>0</v>
      </c>
      <c r="F93" s="18">
        <v>0</v>
      </c>
      <c r="G93" s="18">
        <v>0</v>
      </c>
      <c r="H93" s="19">
        <v>0</v>
      </c>
    </row>
    <row r="94" spans="1:8" ht="54" customHeight="1" outlineLevel="2" x14ac:dyDescent="0.2">
      <c r="A94" s="20" t="s">
        <v>86</v>
      </c>
      <c r="B94" s="17" t="s">
        <v>87</v>
      </c>
      <c r="C94" s="17" t="s">
        <v>8</v>
      </c>
      <c r="D94" s="18">
        <f t="shared" ref="D94:F95" si="26">D95</f>
        <v>0</v>
      </c>
      <c r="E94" s="18">
        <f t="shared" si="26"/>
        <v>0</v>
      </c>
      <c r="F94" s="18">
        <f t="shared" si="26"/>
        <v>576052.57999999996</v>
      </c>
      <c r="G94" s="18">
        <v>0</v>
      </c>
      <c r="H94" s="19">
        <f t="shared" si="19"/>
        <v>0</v>
      </c>
    </row>
    <row r="95" spans="1:8" ht="32.25" customHeight="1" outlineLevel="2" x14ac:dyDescent="0.2">
      <c r="A95" s="20" t="s">
        <v>11</v>
      </c>
      <c r="B95" s="17" t="s">
        <v>87</v>
      </c>
      <c r="C95" s="37" t="s">
        <v>12</v>
      </c>
      <c r="D95" s="18">
        <f t="shared" si="26"/>
        <v>0</v>
      </c>
      <c r="E95" s="18">
        <f t="shared" si="26"/>
        <v>0</v>
      </c>
      <c r="F95" s="18">
        <f t="shared" si="26"/>
        <v>576052.57999999996</v>
      </c>
      <c r="G95" s="18">
        <v>0</v>
      </c>
      <c r="H95" s="19">
        <f t="shared" si="19"/>
        <v>0</v>
      </c>
    </row>
    <row r="96" spans="1:8" ht="32.25" customHeight="1" outlineLevel="2" x14ac:dyDescent="0.2">
      <c r="A96" s="20" t="s">
        <v>13</v>
      </c>
      <c r="B96" s="17" t="s">
        <v>87</v>
      </c>
      <c r="C96" s="37" t="s">
        <v>14</v>
      </c>
      <c r="D96" s="18">
        <v>0</v>
      </c>
      <c r="E96" s="19">
        <v>0</v>
      </c>
      <c r="F96" s="18">
        <v>576052.57999999996</v>
      </c>
      <c r="G96" s="18">
        <v>0</v>
      </c>
      <c r="H96" s="19">
        <f t="shared" si="19"/>
        <v>0</v>
      </c>
    </row>
    <row r="97" spans="1:8" ht="18" customHeight="1" outlineLevel="2" x14ac:dyDescent="0.2">
      <c r="A97" s="39" t="s">
        <v>88</v>
      </c>
      <c r="B97" s="40" t="s">
        <v>89</v>
      </c>
      <c r="C97" s="33" t="s">
        <v>8</v>
      </c>
      <c r="D97" s="35">
        <f t="shared" ref="D97:F99" si="27">D98</f>
        <v>0</v>
      </c>
      <c r="E97" s="35">
        <f t="shared" si="27"/>
        <v>0</v>
      </c>
      <c r="F97" s="35">
        <f t="shared" si="27"/>
        <v>5770293.6399999997</v>
      </c>
      <c r="G97" s="35">
        <v>0</v>
      </c>
      <c r="H97" s="36">
        <f t="shared" si="19"/>
        <v>0</v>
      </c>
    </row>
    <row r="98" spans="1:8" ht="32.25" customHeight="1" outlineLevel="2" x14ac:dyDescent="0.2">
      <c r="A98" s="20" t="s">
        <v>90</v>
      </c>
      <c r="B98" s="26" t="s">
        <v>91</v>
      </c>
      <c r="C98" s="37" t="s">
        <v>8</v>
      </c>
      <c r="D98" s="18">
        <f t="shared" si="27"/>
        <v>0</v>
      </c>
      <c r="E98" s="18">
        <f t="shared" si="27"/>
        <v>0</v>
      </c>
      <c r="F98" s="18">
        <f t="shared" si="27"/>
        <v>5770293.6399999997</v>
      </c>
      <c r="G98" s="18">
        <v>0</v>
      </c>
      <c r="H98" s="19">
        <f t="shared" si="19"/>
        <v>0</v>
      </c>
    </row>
    <row r="99" spans="1:8" ht="28.5" customHeight="1" outlineLevel="2" x14ac:dyDescent="0.2">
      <c r="A99" s="25" t="s">
        <v>63</v>
      </c>
      <c r="B99" s="26" t="s">
        <v>91</v>
      </c>
      <c r="C99" s="31" t="s">
        <v>64</v>
      </c>
      <c r="D99" s="18">
        <f t="shared" si="27"/>
        <v>0</v>
      </c>
      <c r="E99" s="18">
        <f t="shared" si="27"/>
        <v>0</v>
      </c>
      <c r="F99" s="18">
        <f t="shared" si="27"/>
        <v>5770293.6399999997</v>
      </c>
      <c r="G99" s="18">
        <v>0</v>
      </c>
      <c r="H99" s="19">
        <f t="shared" si="19"/>
        <v>0</v>
      </c>
    </row>
    <row r="100" spans="1:8" ht="18.75" customHeight="1" outlineLevel="2" x14ac:dyDescent="0.2">
      <c r="A100" s="25" t="s">
        <v>65</v>
      </c>
      <c r="B100" s="26" t="s">
        <v>91</v>
      </c>
      <c r="C100" s="31" t="s">
        <v>66</v>
      </c>
      <c r="D100" s="18">
        <v>0</v>
      </c>
      <c r="E100" s="18">
        <v>0</v>
      </c>
      <c r="F100" s="18">
        <v>5770293.6399999997</v>
      </c>
      <c r="G100" s="18">
        <v>0</v>
      </c>
      <c r="H100" s="19">
        <f t="shared" si="19"/>
        <v>0</v>
      </c>
    </row>
    <row r="101" spans="1:8" ht="45" customHeight="1" outlineLevel="2" x14ac:dyDescent="0.2">
      <c r="A101" s="20" t="s">
        <v>92</v>
      </c>
      <c r="B101" s="17" t="s">
        <v>93</v>
      </c>
      <c r="C101" s="17" t="s">
        <v>8</v>
      </c>
      <c r="D101" s="18">
        <f>D105+D102</f>
        <v>1620768.35</v>
      </c>
      <c r="E101" s="18">
        <f>E105+E102</f>
        <v>1619071.67</v>
      </c>
      <c r="F101" s="18">
        <f>F105+F102</f>
        <v>1958643.59</v>
      </c>
      <c r="G101" s="18">
        <f t="shared" si="18"/>
        <v>99.89531631710355</v>
      </c>
      <c r="H101" s="19">
        <f t="shared" si="19"/>
        <v>82.662903974275366</v>
      </c>
    </row>
    <row r="102" spans="1:8" ht="31.5" customHeight="1" outlineLevel="2" x14ac:dyDescent="0.2">
      <c r="A102" s="20" t="s">
        <v>94</v>
      </c>
      <c r="B102" s="17" t="s">
        <v>95</v>
      </c>
      <c r="C102" s="17" t="s">
        <v>8</v>
      </c>
      <c r="D102" s="18">
        <f>D103</f>
        <v>1572145.3</v>
      </c>
      <c r="E102" s="18">
        <f>E103</f>
        <v>1570499.52</v>
      </c>
      <c r="F102" s="18">
        <f>F103</f>
        <v>1899884.27</v>
      </c>
      <c r="G102" s="18">
        <f t="shared" si="18"/>
        <v>99.895316291693902</v>
      </c>
      <c r="H102" s="19">
        <f t="shared" si="19"/>
        <v>82.662904514704991</v>
      </c>
    </row>
    <row r="103" spans="1:8" ht="21" customHeight="1" outlineLevel="2" x14ac:dyDescent="0.2">
      <c r="A103" s="25" t="s">
        <v>96</v>
      </c>
      <c r="B103" s="26" t="s">
        <v>95</v>
      </c>
      <c r="C103" s="26" t="s">
        <v>97</v>
      </c>
      <c r="D103" s="18">
        <f t="shared" ref="D103:F103" si="28">D104</f>
        <v>1572145.3</v>
      </c>
      <c r="E103" s="18">
        <f t="shared" si="28"/>
        <v>1570499.52</v>
      </c>
      <c r="F103" s="18">
        <f t="shared" si="28"/>
        <v>1899884.27</v>
      </c>
      <c r="G103" s="18">
        <f t="shared" si="18"/>
        <v>99.895316291693902</v>
      </c>
      <c r="H103" s="19">
        <f t="shared" si="19"/>
        <v>82.662904514704991</v>
      </c>
    </row>
    <row r="104" spans="1:8" ht="48.75" customHeight="1" outlineLevel="2" x14ac:dyDescent="0.2">
      <c r="A104" s="27" t="s">
        <v>98</v>
      </c>
      <c r="B104" s="26" t="s">
        <v>95</v>
      </c>
      <c r="C104" s="26" t="s">
        <v>99</v>
      </c>
      <c r="D104" s="18">
        <v>1572145.3</v>
      </c>
      <c r="E104" s="19">
        <v>1570499.52</v>
      </c>
      <c r="F104" s="18">
        <v>1899884.27</v>
      </c>
      <c r="G104" s="18">
        <f t="shared" si="18"/>
        <v>99.895316291693902</v>
      </c>
      <c r="H104" s="19">
        <f t="shared" si="19"/>
        <v>82.662904514704991</v>
      </c>
    </row>
    <row r="105" spans="1:8" ht="26.25" customHeight="1" outlineLevel="2" x14ac:dyDescent="0.2">
      <c r="A105" s="20" t="s">
        <v>100</v>
      </c>
      <c r="B105" s="17" t="s">
        <v>101</v>
      </c>
      <c r="C105" s="17" t="s">
        <v>8</v>
      </c>
      <c r="D105" s="18">
        <f t="shared" ref="D105:F106" si="29">D106</f>
        <v>48623.05</v>
      </c>
      <c r="E105" s="18">
        <f t="shared" si="29"/>
        <v>48572.15</v>
      </c>
      <c r="F105" s="18">
        <f t="shared" si="29"/>
        <v>58759.32</v>
      </c>
      <c r="G105" s="18">
        <f t="shared" si="18"/>
        <v>99.895317138682159</v>
      </c>
      <c r="H105" s="19">
        <f t="shared" si="19"/>
        <v>82.662886500388367</v>
      </c>
    </row>
    <row r="106" spans="1:8" ht="21.75" customHeight="1" outlineLevel="2" x14ac:dyDescent="0.2">
      <c r="A106" s="25" t="s">
        <v>96</v>
      </c>
      <c r="B106" s="26" t="s">
        <v>101</v>
      </c>
      <c r="C106" s="26" t="s">
        <v>97</v>
      </c>
      <c r="D106" s="18">
        <f t="shared" si="29"/>
        <v>48623.05</v>
      </c>
      <c r="E106" s="18">
        <f t="shared" si="29"/>
        <v>48572.15</v>
      </c>
      <c r="F106" s="18">
        <f t="shared" si="29"/>
        <v>58759.32</v>
      </c>
      <c r="G106" s="18">
        <f t="shared" si="18"/>
        <v>99.895317138682159</v>
      </c>
      <c r="H106" s="19">
        <f t="shared" si="19"/>
        <v>82.662886500388367</v>
      </c>
    </row>
    <row r="107" spans="1:8" ht="43.5" customHeight="1" outlineLevel="2" x14ac:dyDescent="0.2">
      <c r="A107" s="27" t="s">
        <v>98</v>
      </c>
      <c r="B107" s="26" t="s">
        <v>101</v>
      </c>
      <c r="C107" s="26" t="s">
        <v>99</v>
      </c>
      <c r="D107" s="18">
        <v>48623.05</v>
      </c>
      <c r="E107" s="19">
        <v>48572.15</v>
      </c>
      <c r="F107" s="18">
        <v>58759.32</v>
      </c>
      <c r="G107" s="18">
        <f t="shared" si="18"/>
        <v>99.895317138682159</v>
      </c>
      <c r="H107" s="19">
        <f t="shared" si="19"/>
        <v>82.662886500388367</v>
      </c>
    </row>
    <row r="108" spans="1:8" s="15" customFormat="1" ht="33" customHeight="1" outlineLevel="1" x14ac:dyDescent="0.2">
      <c r="A108" s="22" t="s">
        <v>102</v>
      </c>
      <c r="B108" s="30" t="s">
        <v>103</v>
      </c>
      <c r="C108" s="30" t="s">
        <v>8</v>
      </c>
      <c r="D108" s="13">
        <f>D113+D121+D109+D117</f>
        <v>23302800</v>
      </c>
      <c r="E108" s="13">
        <f>E113+E121+E109+E117</f>
        <v>8711212.7799999993</v>
      </c>
      <c r="F108" s="13">
        <f>F113+F121+F109+F117</f>
        <v>7485683.7199999997</v>
      </c>
      <c r="G108" s="13">
        <f t="shared" si="18"/>
        <v>37.382686973239267</v>
      </c>
      <c r="H108" s="14">
        <f t="shared" si="19"/>
        <v>116.37163826098707</v>
      </c>
    </row>
    <row r="109" spans="1:8" s="15" customFormat="1" ht="33" customHeight="1" outlineLevel="1" x14ac:dyDescent="0.2">
      <c r="A109" s="20" t="s">
        <v>104</v>
      </c>
      <c r="B109" s="37" t="s">
        <v>105</v>
      </c>
      <c r="C109" s="37" t="s">
        <v>8</v>
      </c>
      <c r="D109" s="18">
        <f t="shared" ref="D109:E111" si="30">D110</f>
        <v>6337518</v>
      </c>
      <c r="E109" s="18">
        <f t="shared" si="30"/>
        <v>3882787.58</v>
      </c>
      <c r="F109" s="18">
        <f>F110</f>
        <v>0</v>
      </c>
      <c r="G109" s="18">
        <f t="shared" si="18"/>
        <v>61.266691155748987</v>
      </c>
      <c r="H109" s="19">
        <v>0</v>
      </c>
    </row>
    <row r="110" spans="1:8" s="15" customFormat="1" ht="33" customHeight="1" outlineLevel="1" x14ac:dyDescent="0.2">
      <c r="A110" s="20" t="s">
        <v>106</v>
      </c>
      <c r="B110" s="37" t="s">
        <v>107</v>
      </c>
      <c r="C110" s="37" t="s">
        <v>8</v>
      </c>
      <c r="D110" s="18">
        <f t="shared" si="30"/>
        <v>6337518</v>
      </c>
      <c r="E110" s="18">
        <f t="shared" si="30"/>
        <v>3882787.58</v>
      </c>
      <c r="F110" s="18">
        <f>F111</f>
        <v>0</v>
      </c>
      <c r="G110" s="18">
        <f t="shared" si="18"/>
        <v>61.266691155748987</v>
      </c>
      <c r="H110" s="19">
        <v>0</v>
      </c>
    </row>
    <row r="111" spans="1:8" s="15" customFormat="1" ht="33" customHeight="1" outlineLevel="1" x14ac:dyDescent="0.2">
      <c r="A111" s="25" t="s">
        <v>11</v>
      </c>
      <c r="B111" s="37" t="s">
        <v>107</v>
      </c>
      <c r="C111" s="37" t="s">
        <v>12</v>
      </c>
      <c r="D111" s="18">
        <f t="shared" si="30"/>
        <v>6337518</v>
      </c>
      <c r="E111" s="18">
        <f t="shared" si="30"/>
        <v>3882787.58</v>
      </c>
      <c r="F111" s="18">
        <f>F112</f>
        <v>0</v>
      </c>
      <c r="G111" s="18">
        <f t="shared" si="18"/>
        <v>61.266691155748987</v>
      </c>
      <c r="H111" s="19">
        <v>0</v>
      </c>
    </row>
    <row r="112" spans="1:8" s="15" customFormat="1" ht="33" customHeight="1" outlineLevel="1" x14ac:dyDescent="0.2">
      <c r="A112" s="27" t="s">
        <v>13</v>
      </c>
      <c r="B112" s="37" t="s">
        <v>107</v>
      </c>
      <c r="C112" s="37" t="s">
        <v>14</v>
      </c>
      <c r="D112" s="18">
        <v>6337518</v>
      </c>
      <c r="E112" s="18">
        <v>3882787.58</v>
      </c>
      <c r="F112" s="18">
        <v>0</v>
      </c>
      <c r="G112" s="18">
        <f t="shared" si="18"/>
        <v>61.266691155748987</v>
      </c>
      <c r="H112" s="19">
        <v>0</v>
      </c>
    </row>
    <row r="113" spans="1:8" ht="21.75" customHeight="1" outlineLevel="1" x14ac:dyDescent="0.2">
      <c r="A113" s="27" t="s">
        <v>108</v>
      </c>
      <c r="B113" s="31" t="s">
        <v>109</v>
      </c>
      <c r="C113" s="31" t="s">
        <v>8</v>
      </c>
      <c r="D113" s="18">
        <f t="shared" ref="D113:F119" si="31">D114</f>
        <v>0</v>
      </c>
      <c r="E113" s="18">
        <f t="shared" si="31"/>
        <v>0</v>
      </c>
      <c r="F113" s="18">
        <f t="shared" si="31"/>
        <v>4332683.72</v>
      </c>
      <c r="G113" s="18">
        <v>0</v>
      </c>
      <c r="H113" s="19">
        <f t="shared" si="19"/>
        <v>0</v>
      </c>
    </row>
    <row r="114" spans="1:8" ht="30" customHeight="1" outlineLevel="1" x14ac:dyDescent="0.2">
      <c r="A114" s="27" t="s">
        <v>110</v>
      </c>
      <c r="B114" s="31" t="s">
        <v>111</v>
      </c>
      <c r="C114" s="31" t="s">
        <v>8</v>
      </c>
      <c r="D114" s="18">
        <f t="shared" si="31"/>
        <v>0</v>
      </c>
      <c r="E114" s="18">
        <f t="shared" si="31"/>
        <v>0</v>
      </c>
      <c r="F114" s="18">
        <f t="shared" si="31"/>
        <v>4332683.72</v>
      </c>
      <c r="G114" s="18">
        <v>0</v>
      </c>
      <c r="H114" s="19">
        <f t="shared" si="19"/>
        <v>0</v>
      </c>
    </row>
    <row r="115" spans="1:8" ht="30" customHeight="1" outlineLevel="1" x14ac:dyDescent="0.2">
      <c r="A115" s="25" t="s">
        <v>11</v>
      </c>
      <c r="B115" s="31" t="s">
        <v>111</v>
      </c>
      <c r="C115" s="31" t="s">
        <v>12</v>
      </c>
      <c r="D115" s="18">
        <f t="shared" si="31"/>
        <v>0</v>
      </c>
      <c r="E115" s="18">
        <f t="shared" si="31"/>
        <v>0</v>
      </c>
      <c r="F115" s="18">
        <f t="shared" si="31"/>
        <v>4332683.72</v>
      </c>
      <c r="G115" s="18">
        <v>0</v>
      </c>
      <c r="H115" s="19">
        <f t="shared" si="19"/>
        <v>0</v>
      </c>
    </row>
    <row r="116" spans="1:8" ht="30" customHeight="1" outlineLevel="1" x14ac:dyDescent="0.2">
      <c r="A116" s="27" t="s">
        <v>13</v>
      </c>
      <c r="B116" s="31" t="s">
        <v>111</v>
      </c>
      <c r="C116" s="31" t="s">
        <v>14</v>
      </c>
      <c r="D116" s="18">
        <v>0</v>
      </c>
      <c r="E116" s="19">
        <v>0</v>
      </c>
      <c r="F116" s="18">
        <v>4332683.72</v>
      </c>
      <c r="G116" s="18">
        <v>0</v>
      </c>
      <c r="H116" s="19">
        <f t="shared" si="19"/>
        <v>0</v>
      </c>
    </row>
    <row r="117" spans="1:8" ht="45" customHeight="1" outlineLevel="1" x14ac:dyDescent="0.2">
      <c r="A117" s="27" t="s">
        <v>112</v>
      </c>
      <c r="B117" s="31" t="s">
        <v>113</v>
      </c>
      <c r="C117" s="31" t="s">
        <v>8</v>
      </c>
      <c r="D117" s="18">
        <f t="shared" si="31"/>
        <v>394078</v>
      </c>
      <c r="E117" s="18">
        <f t="shared" si="31"/>
        <v>304425.2</v>
      </c>
      <c r="F117" s="18">
        <f t="shared" si="31"/>
        <v>0</v>
      </c>
      <c r="G117" s="18">
        <f t="shared" si="18"/>
        <v>77.249986043372132</v>
      </c>
      <c r="H117" s="19">
        <v>0</v>
      </c>
    </row>
    <row r="118" spans="1:8" ht="30" customHeight="1" outlineLevel="1" x14ac:dyDescent="0.2">
      <c r="A118" s="27" t="s">
        <v>106</v>
      </c>
      <c r="B118" s="31" t="s">
        <v>114</v>
      </c>
      <c r="C118" s="31" t="s">
        <v>8</v>
      </c>
      <c r="D118" s="18">
        <f t="shared" si="31"/>
        <v>394078</v>
      </c>
      <c r="E118" s="18">
        <f t="shared" si="31"/>
        <v>304425.2</v>
      </c>
      <c r="F118" s="18">
        <f t="shared" si="31"/>
        <v>0</v>
      </c>
      <c r="G118" s="18">
        <f t="shared" si="18"/>
        <v>77.249986043372132</v>
      </c>
      <c r="H118" s="19">
        <v>0</v>
      </c>
    </row>
    <row r="119" spans="1:8" ht="30" customHeight="1" outlineLevel="1" x14ac:dyDescent="0.2">
      <c r="A119" s="25" t="s">
        <v>11</v>
      </c>
      <c r="B119" s="31" t="s">
        <v>114</v>
      </c>
      <c r="C119" s="31" t="s">
        <v>12</v>
      </c>
      <c r="D119" s="18">
        <f t="shared" si="31"/>
        <v>394078</v>
      </c>
      <c r="E119" s="18">
        <f t="shared" si="31"/>
        <v>304425.2</v>
      </c>
      <c r="F119" s="18">
        <f t="shared" si="31"/>
        <v>0</v>
      </c>
      <c r="G119" s="18">
        <f t="shared" si="18"/>
        <v>77.249986043372132</v>
      </c>
      <c r="H119" s="19">
        <v>0</v>
      </c>
    </row>
    <row r="120" spans="1:8" ht="30" customHeight="1" outlineLevel="1" x14ac:dyDescent="0.2">
      <c r="A120" s="27" t="s">
        <v>13</v>
      </c>
      <c r="B120" s="31" t="s">
        <v>114</v>
      </c>
      <c r="C120" s="31" t="s">
        <v>14</v>
      </c>
      <c r="D120" s="18">
        <v>394078</v>
      </c>
      <c r="E120" s="19">
        <v>304425.2</v>
      </c>
      <c r="F120" s="18">
        <v>0</v>
      </c>
      <c r="G120" s="18">
        <f t="shared" si="18"/>
        <v>77.249986043372132</v>
      </c>
      <c r="H120" s="19">
        <v>0</v>
      </c>
    </row>
    <row r="121" spans="1:8" ht="43.5" customHeight="1" x14ac:dyDescent="0.2">
      <c r="A121" s="42" t="s">
        <v>115</v>
      </c>
      <c r="B121" s="26" t="s">
        <v>116</v>
      </c>
      <c r="C121" s="26" t="s">
        <v>8</v>
      </c>
      <c r="D121" s="18">
        <f>D122+D125+D128+D131</f>
        <v>16571204</v>
      </c>
      <c r="E121" s="18">
        <f>E122+E125+E128+E131</f>
        <v>4524000</v>
      </c>
      <c r="F121" s="18">
        <f>F122+F125+F128+F131</f>
        <v>3153000</v>
      </c>
      <c r="G121" s="18">
        <f t="shared" si="18"/>
        <v>27.300369967082656</v>
      </c>
      <c r="H121" s="19">
        <f t="shared" si="19"/>
        <v>143.48239771646053</v>
      </c>
    </row>
    <row r="122" spans="1:8" ht="29.25" customHeight="1" x14ac:dyDescent="0.2">
      <c r="A122" s="27" t="s">
        <v>117</v>
      </c>
      <c r="B122" s="26" t="s">
        <v>118</v>
      </c>
      <c r="C122" s="26" t="s">
        <v>8</v>
      </c>
      <c r="D122" s="18">
        <f t="shared" ref="D122:F123" si="32">D123</f>
        <v>6071204</v>
      </c>
      <c r="E122" s="18">
        <f t="shared" si="32"/>
        <v>4524000</v>
      </c>
      <c r="F122" s="18">
        <f t="shared" si="32"/>
        <v>3153000</v>
      </c>
      <c r="G122" s="18">
        <f t="shared" si="18"/>
        <v>74.515697380618406</v>
      </c>
      <c r="H122" s="19">
        <f t="shared" si="19"/>
        <v>143.48239771646053</v>
      </c>
    </row>
    <row r="123" spans="1:8" ht="29.25" customHeight="1" x14ac:dyDescent="0.2">
      <c r="A123" s="27" t="s">
        <v>26</v>
      </c>
      <c r="B123" s="26" t="s">
        <v>118</v>
      </c>
      <c r="C123" s="26" t="s">
        <v>27</v>
      </c>
      <c r="D123" s="18">
        <f t="shared" si="32"/>
        <v>6071204</v>
      </c>
      <c r="E123" s="18">
        <f t="shared" si="32"/>
        <v>4524000</v>
      </c>
      <c r="F123" s="18">
        <f t="shared" si="32"/>
        <v>3153000</v>
      </c>
      <c r="G123" s="18">
        <f t="shared" si="18"/>
        <v>74.515697380618406</v>
      </c>
      <c r="H123" s="19">
        <f t="shared" si="19"/>
        <v>143.48239771646053</v>
      </c>
    </row>
    <row r="124" spans="1:8" ht="21" customHeight="1" x14ac:dyDescent="0.2">
      <c r="A124" s="27" t="s">
        <v>28</v>
      </c>
      <c r="B124" s="26" t="s">
        <v>118</v>
      </c>
      <c r="C124" s="26" t="s">
        <v>29</v>
      </c>
      <c r="D124" s="18">
        <v>6071204</v>
      </c>
      <c r="E124" s="19">
        <v>4524000</v>
      </c>
      <c r="F124" s="18">
        <v>3153000</v>
      </c>
      <c r="G124" s="18">
        <f t="shared" si="18"/>
        <v>74.515697380618406</v>
      </c>
      <c r="H124" s="19">
        <f t="shared" si="19"/>
        <v>143.48239771646053</v>
      </c>
    </row>
    <row r="125" spans="1:8" ht="55.5" customHeight="1" x14ac:dyDescent="0.2">
      <c r="A125" s="27" t="s">
        <v>119</v>
      </c>
      <c r="B125" s="26" t="s">
        <v>120</v>
      </c>
      <c r="C125" s="26" t="s">
        <v>8</v>
      </c>
      <c r="D125" s="18">
        <f>D126</f>
        <v>0</v>
      </c>
      <c r="E125" s="18">
        <f t="shared" ref="D125:E126" si="33">E126</f>
        <v>0</v>
      </c>
      <c r="F125" s="18">
        <f>F126</f>
        <v>0</v>
      </c>
      <c r="G125" s="18">
        <v>0</v>
      </c>
      <c r="H125" s="19">
        <v>0</v>
      </c>
    </row>
    <row r="126" spans="1:8" ht="33" customHeight="1" x14ac:dyDescent="0.2">
      <c r="A126" s="25" t="s">
        <v>11</v>
      </c>
      <c r="B126" s="26" t="s">
        <v>120</v>
      </c>
      <c r="C126" s="26" t="s">
        <v>12</v>
      </c>
      <c r="D126" s="18">
        <f t="shared" si="33"/>
        <v>0</v>
      </c>
      <c r="E126" s="18">
        <f t="shared" si="33"/>
        <v>0</v>
      </c>
      <c r="F126" s="18">
        <f>F127</f>
        <v>0</v>
      </c>
      <c r="G126" s="18">
        <v>0</v>
      </c>
      <c r="H126" s="19">
        <v>0</v>
      </c>
    </row>
    <row r="127" spans="1:8" ht="31.5" customHeight="1" x14ac:dyDescent="0.2">
      <c r="A127" s="27" t="s">
        <v>13</v>
      </c>
      <c r="B127" s="26" t="s">
        <v>120</v>
      </c>
      <c r="C127" s="26" t="s">
        <v>14</v>
      </c>
      <c r="D127" s="18">
        <v>0</v>
      </c>
      <c r="E127" s="19">
        <v>0</v>
      </c>
      <c r="F127" s="18">
        <v>0</v>
      </c>
      <c r="G127" s="18">
        <v>0</v>
      </c>
      <c r="H127" s="19">
        <v>0</v>
      </c>
    </row>
    <row r="128" spans="1:8" ht="52.5" customHeight="1" x14ac:dyDescent="0.2">
      <c r="A128" s="27" t="s">
        <v>121</v>
      </c>
      <c r="B128" s="26" t="s">
        <v>122</v>
      </c>
      <c r="C128" s="26" t="s">
        <v>8</v>
      </c>
      <c r="D128" s="18">
        <f t="shared" ref="D128:E129" si="34">D129</f>
        <v>0</v>
      </c>
      <c r="E128" s="18">
        <f t="shared" si="34"/>
        <v>0</v>
      </c>
      <c r="F128" s="18">
        <f>F129</f>
        <v>0</v>
      </c>
      <c r="G128" s="18">
        <v>0</v>
      </c>
      <c r="H128" s="19">
        <v>0</v>
      </c>
    </row>
    <row r="129" spans="1:8" ht="31.5" customHeight="1" x14ac:dyDescent="0.2">
      <c r="A129" s="25" t="s">
        <v>11</v>
      </c>
      <c r="B129" s="26" t="s">
        <v>122</v>
      </c>
      <c r="C129" s="26" t="s">
        <v>12</v>
      </c>
      <c r="D129" s="18">
        <f t="shared" si="34"/>
        <v>0</v>
      </c>
      <c r="E129" s="18">
        <f t="shared" si="34"/>
        <v>0</v>
      </c>
      <c r="F129" s="18">
        <f>F130</f>
        <v>0</v>
      </c>
      <c r="G129" s="18">
        <v>0</v>
      </c>
      <c r="H129" s="19">
        <v>0</v>
      </c>
    </row>
    <row r="130" spans="1:8" ht="30" customHeight="1" x14ac:dyDescent="0.2">
      <c r="A130" s="27" t="s">
        <v>13</v>
      </c>
      <c r="B130" s="26" t="s">
        <v>122</v>
      </c>
      <c r="C130" s="26" t="s">
        <v>14</v>
      </c>
      <c r="D130" s="18">
        <v>0</v>
      </c>
      <c r="E130" s="19">
        <v>0</v>
      </c>
      <c r="F130" s="18">
        <v>0</v>
      </c>
      <c r="G130" s="18">
        <v>0</v>
      </c>
      <c r="H130" s="19">
        <v>0</v>
      </c>
    </row>
    <row r="131" spans="1:8" ht="57" customHeight="1" x14ac:dyDescent="0.2">
      <c r="A131" s="27" t="s">
        <v>123</v>
      </c>
      <c r="B131" s="26" t="s">
        <v>124</v>
      </c>
      <c r="C131" s="26" t="s">
        <v>8</v>
      </c>
      <c r="D131" s="18">
        <f t="shared" ref="D131:E132" si="35">D132</f>
        <v>10500000</v>
      </c>
      <c r="E131" s="18">
        <f t="shared" si="35"/>
        <v>0</v>
      </c>
      <c r="F131" s="18">
        <f>F132</f>
        <v>0</v>
      </c>
      <c r="G131" s="18">
        <f t="shared" si="18"/>
        <v>0</v>
      </c>
      <c r="H131" s="19">
        <v>0</v>
      </c>
    </row>
    <row r="132" spans="1:8" ht="30" customHeight="1" x14ac:dyDescent="0.2">
      <c r="A132" s="25" t="s">
        <v>11</v>
      </c>
      <c r="B132" s="26" t="s">
        <v>124</v>
      </c>
      <c r="C132" s="26" t="s">
        <v>12</v>
      </c>
      <c r="D132" s="18">
        <f t="shared" si="35"/>
        <v>10500000</v>
      </c>
      <c r="E132" s="18">
        <f t="shared" si="35"/>
        <v>0</v>
      </c>
      <c r="F132" s="18">
        <f>F133</f>
        <v>0</v>
      </c>
      <c r="G132" s="18">
        <f t="shared" si="18"/>
        <v>0</v>
      </c>
      <c r="H132" s="19">
        <v>0</v>
      </c>
    </row>
    <row r="133" spans="1:8" ht="30" customHeight="1" x14ac:dyDescent="0.2">
      <c r="A133" s="27" t="s">
        <v>13</v>
      </c>
      <c r="B133" s="26" t="s">
        <v>124</v>
      </c>
      <c r="C133" s="26" t="s">
        <v>14</v>
      </c>
      <c r="D133" s="18">
        <v>10500000</v>
      </c>
      <c r="E133" s="19">
        <v>0</v>
      </c>
      <c r="F133" s="18">
        <v>0</v>
      </c>
      <c r="G133" s="18">
        <f t="shared" si="18"/>
        <v>0</v>
      </c>
      <c r="H133" s="19">
        <v>0</v>
      </c>
    </row>
    <row r="134" spans="1:8" s="15" customFormat="1" ht="45" customHeight="1" outlineLevel="5" x14ac:dyDescent="0.2">
      <c r="A134" s="22" t="s">
        <v>125</v>
      </c>
      <c r="B134" s="30" t="s">
        <v>126</v>
      </c>
      <c r="C134" s="30" t="s">
        <v>8</v>
      </c>
      <c r="D134" s="32">
        <f>D135+D197+D221+D256+D264+D269</f>
        <v>134682537.31</v>
      </c>
      <c r="E134" s="32">
        <f>E135+E197+E221+E256+E264+E269</f>
        <v>81422206.719999999</v>
      </c>
      <c r="F134" s="32">
        <f>F135+F197+F221+F256+F264+F269</f>
        <v>83939823.75</v>
      </c>
      <c r="G134" s="13">
        <f t="shared" si="18"/>
        <v>60.454910002615833</v>
      </c>
      <c r="H134" s="14">
        <f t="shared" si="19"/>
        <v>97.000688210284693</v>
      </c>
    </row>
    <row r="135" spans="1:8" ht="27.75" customHeight="1" outlineLevel="5" x14ac:dyDescent="0.2">
      <c r="A135" s="20" t="s">
        <v>127</v>
      </c>
      <c r="B135" s="37" t="s">
        <v>128</v>
      </c>
      <c r="C135" s="37" t="s">
        <v>8</v>
      </c>
      <c r="D135" s="38">
        <f>D136+D157+D168+D177+D191</f>
        <v>52235442.639999993</v>
      </c>
      <c r="E135" s="38">
        <f>E136+E157+E168+E177+E191</f>
        <v>29880338.030000001</v>
      </c>
      <c r="F135" s="38">
        <f>F136+F157+F168+F177+F191</f>
        <v>40787516.020000003</v>
      </c>
      <c r="G135" s="18">
        <f t="shared" si="18"/>
        <v>57.203187184478324</v>
      </c>
      <c r="H135" s="19">
        <f t="shared" si="19"/>
        <v>73.258538262904494</v>
      </c>
    </row>
    <row r="136" spans="1:8" s="41" customFormat="1" ht="31.5" customHeight="1" outlineLevel="5" x14ac:dyDescent="0.2">
      <c r="A136" s="39" t="s">
        <v>129</v>
      </c>
      <c r="B136" s="33" t="s">
        <v>130</v>
      </c>
      <c r="C136" s="33" t="s">
        <v>8</v>
      </c>
      <c r="D136" s="34">
        <f>D137+D140+D145+D152</f>
        <v>43315637.869999997</v>
      </c>
      <c r="E136" s="34">
        <f>E137+E140+E145+E152</f>
        <v>24912847.740000002</v>
      </c>
      <c r="F136" s="34">
        <f>F137+F140+F145+F152</f>
        <v>19606130.680000003</v>
      </c>
      <c r="G136" s="35">
        <f t="shared" ref="G136:G199" si="36">E136/D136*100</f>
        <v>57.514673603027802</v>
      </c>
      <c r="H136" s="36">
        <f t="shared" ref="H136:H199" si="37">E136/F136*100</f>
        <v>127.06662087799569</v>
      </c>
    </row>
    <row r="137" spans="1:8" s="43" customFormat="1" ht="30.75" customHeight="1" x14ac:dyDescent="0.2">
      <c r="A137" s="27" t="s">
        <v>131</v>
      </c>
      <c r="B137" s="26" t="s">
        <v>132</v>
      </c>
      <c r="C137" s="26" t="s">
        <v>8</v>
      </c>
      <c r="D137" s="18">
        <f t="shared" ref="D137:F138" si="38">D138</f>
        <v>11053466</v>
      </c>
      <c r="E137" s="18">
        <f t="shared" si="38"/>
        <v>8566251.0500000007</v>
      </c>
      <c r="F137" s="18">
        <f t="shared" si="38"/>
        <v>6429907.7400000002</v>
      </c>
      <c r="G137" s="18">
        <f t="shared" si="36"/>
        <v>77.498325412137703</v>
      </c>
      <c r="H137" s="19">
        <f t="shared" si="37"/>
        <v>133.22510052064916</v>
      </c>
    </row>
    <row r="138" spans="1:8" ht="30" customHeight="1" x14ac:dyDescent="0.2">
      <c r="A138" s="27" t="s">
        <v>26</v>
      </c>
      <c r="B138" s="26" t="s">
        <v>132</v>
      </c>
      <c r="C138" s="26" t="s">
        <v>27</v>
      </c>
      <c r="D138" s="18">
        <f t="shared" si="38"/>
        <v>11053466</v>
      </c>
      <c r="E138" s="18">
        <f t="shared" si="38"/>
        <v>8566251.0500000007</v>
      </c>
      <c r="F138" s="18">
        <f t="shared" si="38"/>
        <v>6429907.7400000002</v>
      </c>
      <c r="G138" s="18">
        <f t="shared" si="36"/>
        <v>77.498325412137703</v>
      </c>
      <c r="H138" s="19">
        <f t="shared" si="37"/>
        <v>133.22510052064916</v>
      </c>
    </row>
    <row r="139" spans="1:8" ht="24.75" customHeight="1" x14ac:dyDescent="0.2">
      <c r="A139" s="27" t="s">
        <v>28</v>
      </c>
      <c r="B139" s="26" t="s">
        <v>132</v>
      </c>
      <c r="C139" s="26" t="s">
        <v>29</v>
      </c>
      <c r="D139" s="18">
        <v>11053466</v>
      </c>
      <c r="E139" s="18">
        <v>8566251.0500000007</v>
      </c>
      <c r="F139" s="18">
        <v>6429907.7400000002</v>
      </c>
      <c r="G139" s="18">
        <f t="shared" si="36"/>
        <v>77.498325412137703</v>
      </c>
      <c r="H139" s="19">
        <f t="shared" si="37"/>
        <v>133.22510052064916</v>
      </c>
    </row>
    <row r="140" spans="1:8" s="43" customFormat="1" ht="33" customHeight="1" x14ac:dyDescent="0.2">
      <c r="A140" s="27" t="s">
        <v>133</v>
      </c>
      <c r="B140" s="26" t="s">
        <v>134</v>
      </c>
      <c r="C140" s="26" t="s">
        <v>8</v>
      </c>
      <c r="D140" s="18">
        <f>D141+D143</f>
        <v>14261363</v>
      </c>
      <c r="E140" s="18">
        <f>E141+E143</f>
        <v>10942012.98</v>
      </c>
      <c r="F140" s="18">
        <f>F141+F143</f>
        <v>8352439.9600000009</v>
      </c>
      <c r="G140" s="18">
        <f t="shared" si="36"/>
        <v>76.724875315213552</v>
      </c>
      <c r="H140" s="19">
        <f t="shared" si="37"/>
        <v>131.00379089704944</v>
      </c>
    </row>
    <row r="141" spans="1:8" ht="60.75" customHeight="1" x14ac:dyDescent="0.2">
      <c r="A141" s="27" t="s">
        <v>22</v>
      </c>
      <c r="B141" s="26" t="s">
        <v>134</v>
      </c>
      <c r="C141" s="26" t="s">
        <v>23</v>
      </c>
      <c r="D141" s="18">
        <f>D142</f>
        <v>10607251</v>
      </c>
      <c r="E141" s="18">
        <f>E142</f>
        <v>8708787.6300000008</v>
      </c>
      <c r="F141" s="18">
        <f>F142</f>
        <v>6406255.1100000003</v>
      </c>
      <c r="G141" s="18">
        <f t="shared" si="36"/>
        <v>82.102211308094823</v>
      </c>
      <c r="H141" s="19">
        <f t="shared" si="37"/>
        <v>135.94194237450529</v>
      </c>
    </row>
    <row r="142" spans="1:8" ht="21" customHeight="1" x14ac:dyDescent="0.2">
      <c r="A142" s="27" t="s">
        <v>135</v>
      </c>
      <c r="B142" s="26" t="s">
        <v>134</v>
      </c>
      <c r="C142" s="26" t="s">
        <v>136</v>
      </c>
      <c r="D142" s="18">
        <v>10607251</v>
      </c>
      <c r="E142" s="18">
        <v>8708787.6300000008</v>
      </c>
      <c r="F142" s="18">
        <v>6406255.1100000003</v>
      </c>
      <c r="G142" s="18">
        <f t="shared" si="36"/>
        <v>82.102211308094823</v>
      </c>
      <c r="H142" s="19">
        <f t="shared" si="37"/>
        <v>135.94194237450529</v>
      </c>
    </row>
    <row r="143" spans="1:8" ht="30" customHeight="1" x14ac:dyDescent="0.2">
      <c r="A143" s="27" t="s">
        <v>11</v>
      </c>
      <c r="B143" s="26" t="s">
        <v>134</v>
      </c>
      <c r="C143" s="26" t="s">
        <v>12</v>
      </c>
      <c r="D143" s="18">
        <f>D144</f>
        <v>3654112</v>
      </c>
      <c r="E143" s="18">
        <f>E144</f>
        <v>2233225.35</v>
      </c>
      <c r="F143" s="18">
        <f>F144</f>
        <v>1946184.85</v>
      </c>
      <c r="G143" s="18">
        <f t="shared" si="36"/>
        <v>61.115405056002672</v>
      </c>
      <c r="H143" s="19">
        <f t="shared" si="37"/>
        <v>114.74888163886385</v>
      </c>
    </row>
    <row r="144" spans="1:8" ht="31.5" customHeight="1" x14ac:dyDescent="0.2">
      <c r="A144" s="27" t="s">
        <v>13</v>
      </c>
      <c r="B144" s="26" t="s">
        <v>134</v>
      </c>
      <c r="C144" s="26" t="s">
        <v>14</v>
      </c>
      <c r="D144" s="18">
        <v>3654112</v>
      </c>
      <c r="E144" s="18">
        <v>2233225.35</v>
      </c>
      <c r="F144" s="18">
        <v>1946184.85</v>
      </c>
      <c r="G144" s="18">
        <f t="shared" si="36"/>
        <v>61.115405056002672</v>
      </c>
      <c r="H144" s="19">
        <f t="shared" si="37"/>
        <v>114.74888163886385</v>
      </c>
    </row>
    <row r="145" spans="1:8" s="43" customFormat="1" ht="30.75" customHeight="1" x14ac:dyDescent="0.2">
      <c r="A145" s="27" t="s">
        <v>137</v>
      </c>
      <c r="B145" s="26" t="s">
        <v>138</v>
      </c>
      <c r="C145" s="26" t="s">
        <v>8</v>
      </c>
      <c r="D145" s="18">
        <f>D146+D148+D150</f>
        <v>6935165</v>
      </c>
      <c r="E145" s="18">
        <f>E146+E148+E150</f>
        <v>4653575.6100000003</v>
      </c>
      <c r="F145" s="18">
        <f>F146+F148+F150</f>
        <v>4132503.6799999997</v>
      </c>
      <c r="G145" s="18">
        <f t="shared" si="36"/>
        <v>67.101152027385083</v>
      </c>
      <c r="H145" s="19">
        <f t="shared" si="37"/>
        <v>112.60910988468862</v>
      </c>
    </row>
    <row r="146" spans="1:8" ht="57.75" customHeight="1" x14ac:dyDescent="0.2">
      <c r="A146" s="27" t="s">
        <v>22</v>
      </c>
      <c r="B146" s="26" t="s">
        <v>138</v>
      </c>
      <c r="C146" s="26" t="s">
        <v>23</v>
      </c>
      <c r="D146" s="18">
        <f>D147</f>
        <v>4015450</v>
      </c>
      <c r="E146" s="18">
        <f>E147</f>
        <v>2926502.41</v>
      </c>
      <c r="F146" s="18">
        <f>F147</f>
        <v>2567902.25</v>
      </c>
      <c r="G146" s="18">
        <f t="shared" si="36"/>
        <v>72.881057166693651</v>
      </c>
      <c r="H146" s="19">
        <f t="shared" si="37"/>
        <v>113.96471224712701</v>
      </c>
    </row>
    <row r="147" spans="1:8" ht="21" customHeight="1" x14ac:dyDescent="0.2">
      <c r="A147" s="27" t="s">
        <v>135</v>
      </c>
      <c r="B147" s="26" t="s">
        <v>138</v>
      </c>
      <c r="C147" s="26" t="s">
        <v>136</v>
      </c>
      <c r="D147" s="18">
        <v>4015450</v>
      </c>
      <c r="E147" s="18">
        <v>2926502.41</v>
      </c>
      <c r="F147" s="18">
        <v>2567902.25</v>
      </c>
      <c r="G147" s="18">
        <f t="shared" si="36"/>
        <v>72.881057166693651</v>
      </c>
      <c r="H147" s="19">
        <f t="shared" si="37"/>
        <v>113.96471224712701</v>
      </c>
    </row>
    <row r="148" spans="1:8" ht="31.5" customHeight="1" x14ac:dyDescent="0.2">
      <c r="A148" s="27" t="s">
        <v>11</v>
      </c>
      <c r="B148" s="26" t="s">
        <v>138</v>
      </c>
      <c r="C148" s="26" t="s">
        <v>12</v>
      </c>
      <c r="D148" s="18">
        <f>D149</f>
        <v>2918521</v>
      </c>
      <c r="E148" s="18">
        <f>E149</f>
        <v>1727073.2</v>
      </c>
      <c r="F148" s="18">
        <f>F149</f>
        <v>1564601.43</v>
      </c>
      <c r="G148" s="18">
        <f t="shared" si="36"/>
        <v>59.176315674960023</v>
      </c>
      <c r="H148" s="19">
        <f t="shared" si="37"/>
        <v>110.38422737476343</v>
      </c>
    </row>
    <row r="149" spans="1:8" ht="31.5" customHeight="1" x14ac:dyDescent="0.2">
      <c r="A149" s="27" t="s">
        <v>13</v>
      </c>
      <c r="B149" s="26" t="s">
        <v>138</v>
      </c>
      <c r="C149" s="26" t="s">
        <v>14</v>
      </c>
      <c r="D149" s="18">
        <v>2918521</v>
      </c>
      <c r="E149" s="18">
        <v>1727073.2</v>
      </c>
      <c r="F149" s="18">
        <v>1564601.43</v>
      </c>
      <c r="G149" s="18">
        <f t="shared" si="36"/>
        <v>59.176315674960023</v>
      </c>
      <c r="H149" s="19">
        <f t="shared" si="37"/>
        <v>110.38422737476343</v>
      </c>
    </row>
    <row r="150" spans="1:8" ht="22.5" customHeight="1" x14ac:dyDescent="0.2">
      <c r="A150" s="27" t="s">
        <v>96</v>
      </c>
      <c r="B150" s="26" t="s">
        <v>138</v>
      </c>
      <c r="C150" s="26" t="s">
        <v>97</v>
      </c>
      <c r="D150" s="18">
        <f>D151</f>
        <v>1194</v>
      </c>
      <c r="E150" s="18">
        <f>E151</f>
        <v>0</v>
      </c>
      <c r="F150" s="18">
        <f>F151</f>
        <v>0</v>
      </c>
      <c r="G150" s="18">
        <f t="shared" si="36"/>
        <v>0</v>
      </c>
      <c r="H150" s="19">
        <v>0</v>
      </c>
    </row>
    <row r="151" spans="1:8" ht="27" customHeight="1" x14ac:dyDescent="0.2">
      <c r="A151" s="27" t="s">
        <v>139</v>
      </c>
      <c r="B151" s="26" t="s">
        <v>138</v>
      </c>
      <c r="C151" s="26" t="s">
        <v>140</v>
      </c>
      <c r="D151" s="18">
        <v>1194</v>
      </c>
      <c r="E151" s="19">
        <v>0</v>
      </c>
      <c r="F151" s="18">
        <v>0</v>
      </c>
      <c r="G151" s="18">
        <f t="shared" si="36"/>
        <v>0</v>
      </c>
      <c r="H151" s="19">
        <v>0</v>
      </c>
    </row>
    <row r="152" spans="1:8" ht="18" customHeight="1" x14ac:dyDescent="0.2">
      <c r="A152" s="16" t="s">
        <v>141</v>
      </c>
      <c r="B152" s="17" t="s">
        <v>142</v>
      </c>
      <c r="C152" s="17" t="s">
        <v>8</v>
      </c>
      <c r="D152" s="18">
        <f>D153+D155</f>
        <v>11065643.869999999</v>
      </c>
      <c r="E152" s="18">
        <f>E153+E155</f>
        <v>751008.1</v>
      </c>
      <c r="F152" s="18">
        <f>F153+F155</f>
        <v>691279.3</v>
      </c>
      <c r="G152" s="18">
        <f t="shared" si="36"/>
        <v>6.7868450207046109</v>
      </c>
      <c r="H152" s="19">
        <f t="shared" si="37"/>
        <v>108.64032815679565</v>
      </c>
    </row>
    <row r="153" spans="1:8" ht="33" customHeight="1" x14ac:dyDescent="0.2">
      <c r="A153" s="16" t="s">
        <v>11</v>
      </c>
      <c r="B153" s="17" t="s">
        <v>142</v>
      </c>
      <c r="C153" s="17" t="s">
        <v>12</v>
      </c>
      <c r="D153" s="18">
        <f t="shared" ref="D153:F153" si="39">D154</f>
        <v>10565643.869999999</v>
      </c>
      <c r="E153" s="18">
        <f t="shared" si="39"/>
        <v>316974.56</v>
      </c>
      <c r="F153" s="18">
        <f t="shared" si="39"/>
        <v>154808.26999999999</v>
      </c>
      <c r="G153" s="18">
        <f t="shared" si="36"/>
        <v>3.000049631617955</v>
      </c>
      <c r="H153" s="19">
        <f t="shared" si="37"/>
        <v>204.75298897145481</v>
      </c>
    </row>
    <row r="154" spans="1:8" ht="27.75" customHeight="1" x14ac:dyDescent="0.2">
      <c r="A154" s="16" t="s">
        <v>13</v>
      </c>
      <c r="B154" s="17" t="s">
        <v>142</v>
      </c>
      <c r="C154" s="17" t="s">
        <v>14</v>
      </c>
      <c r="D154" s="18">
        <v>10565643.869999999</v>
      </c>
      <c r="E154" s="19">
        <v>316974.56</v>
      </c>
      <c r="F154" s="18">
        <v>154808.26999999999</v>
      </c>
      <c r="G154" s="18">
        <f t="shared" si="36"/>
        <v>3.000049631617955</v>
      </c>
      <c r="H154" s="19">
        <f t="shared" si="37"/>
        <v>204.75298897145481</v>
      </c>
    </row>
    <row r="155" spans="1:8" ht="31.5" customHeight="1" x14ac:dyDescent="0.2">
      <c r="A155" s="27" t="s">
        <v>26</v>
      </c>
      <c r="B155" s="17" t="s">
        <v>142</v>
      </c>
      <c r="C155" s="17" t="s">
        <v>27</v>
      </c>
      <c r="D155" s="18">
        <f>D156</f>
        <v>500000</v>
      </c>
      <c r="E155" s="18">
        <f>E156</f>
        <v>434033.54</v>
      </c>
      <c r="F155" s="18">
        <f>F156</f>
        <v>536471.03</v>
      </c>
      <c r="G155" s="18">
        <f t="shared" si="36"/>
        <v>86.806708</v>
      </c>
      <c r="H155" s="19">
        <f t="shared" si="37"/>
        <v>80.905308158019267</v>
      </c>
    </row>
    <row r="156" spans="1:8" ht="27.75" customHeight="1" x14ac:dyDescent="0.2">
      <c r="A156" s="27" t="s">
        <v>28</v>
      </c>
      <c r="B156" s="17" t="s">
        <v>142</v>
      </c>
      <c r="C156" s="17" t="s">
        <v>29</v>
      </c>
      <c r="D156" s="18">
        <v>500000</v>
      </c>
      <c r="E156" s="19">
        <v>434033.54</v>
      </c>
      <c r="F156" s="18">
        <v>536471.03</v>
      </c>
      <c r="G156" s="18">
        <f t="shared" si="36"/>
        <v>86.806708</v>
      </c>
      <c r="H156" s="19">
        <f t="shared" si="37"/>
        <v>80.905308158019267</v>
      </c>
    </row>
    <row r="157" spans="1:8" s="41" customFormat="1" ht="21.75" customHeight="1" outlineLevel="5" x14ac:dyDescent="0.2">
      <c r="A157" s="44" t="s">
        <v>143</v>
      </c>
      <c r="B157" s="45" t="s">
        <v>144</v>
      </c>
      <c r="C157" s="45" t="s">
        <v>8</v>
      </c>
      <c r="D157" s="34">
        <f>D158+D163</f>
        <v>0</v>
      </c>
      <c r="E157" s="34">
        <f>E158+E163</f>
        <v>0</v>
      </c>
      <c r="F157" s="34">
        <f>F158+F163</f>
        <v>18419460.349999998</v>
      </c>
      <c r="G157" s="35">
        <v>0</v>
      </c>
      <c r="H157" s="36">
        <f t="shared" si="37"/>
        <v>0</v>
      </c>
    </row>
    <row r="158" spans="1:8" ht="21" customHeight="1" outlineLevel="5" x14ac:dyDescent="0.2">
      <c r="A158" s="25" t="s">
        <v>145</v>
      </c>
      <c r="B158" s="31" t="s">
        <v>146</v>
      </c>
      <c r="C158" s="31" t="s">
        <v>8</v>
      </c>
      <c r="D158" s="38">
        <f>D159+D161</f>
        <v>0</v>
      </c>
      <c r="E158" s="38">
        <f>E159+E161</f>
        <v>0</v>
      </c>
      <c r="F158" s="38">
        <f>F159+F161</f>
        <v>18342528.059999999</v>
      </c>
      <c r="G158" s="18">
        <v>0</v>
      </c>
      <c r="H158" s="19">
        <f t="shared" si="37"/>
        <v>0</v>
      </c>
    </row>
    <row r="159" spans="1:8" ht="33" customHeight="1" outlineLevel="5" x14ac:dyDescent="0.2">
      <c r="A159" s="20" t="s">
        <v>11</v>
      </c>
      <c r="B159" s="31" t="s">
        <v>146</v>
      </c>
      <c r="C159" s="31" t="s">
        <v>12</v>
      </c>
      <c r="D159" s="38">
        <f>D160</f>
        <v>0</v>
      </c>
      <c r="E159" s="38">
        <f>E160</f>
        <v>0</v>
      </c>
      <c r="F159" s="38">
        <f>F160</f>
        <v>11284650.189999999</v>
      </c>
      <c r="G159" s="18">
        <v>0</v>
      </c>
      <c r="H159" s="19">
        <f t="shared" si="37"/>
        <v>0</v>
      </c>
    </row>
    <row r="160" spans="1:8" ht="29.25" customHeight="1" outlineLevel="5" x14ac:dyDescent="0.2">
      <c r="A160" s="20" t="s">
        <v>50</v>
      </c>
      <c r="B160" s="31" t="s">
        <v>146</v>
      </c>
      <c r="C160" s="31" t="s">
        <v>14</v>
      </c>
      <c r="D160" s="38">
        <v>0</v>
      </c>
      <c r="E160" s="19">
        <v>0</v>
      </c>
      <c r="F160" s="38">
        <v>11284650.189999999</v>
      </c>
      <c r="G160" s="18">
        <v>0</v>
      </c>
      <c r="H160" s="19">
        <f t="shared" si="37"/>
        <v>0</v>
      </c>
    </row>
    <row r="161" spans="1:8" ht="28.5" customHeight="1" outlineLevel="5" x14ac:dyDescent="0.2">
      <c r="A161" s="20" t="s">
        <v>63</v>
      </c>
      <c r="B161" s="31" t="s">
        <v>146</v>
      </c>
      <c r="C161" s="31" t="s">
        <v>64</v>
      </c>
      <c r="D161" s="38">
        <f>D162</f>
        <v>0</v>
      </c>
      <c r="E161" s="38">
        <f>E162</f>
        <v>0</v>
      </c>
      <c r="F161" s="38">
        <f>F162</f>
        <v>7057877.8700000001</v>
      </c>
      <c r="G161" s="18">
        <v>0</v>
      </c>
      <c r="H161" s="19">
        <f t="shared" si="37"/>
        <v>0</v>
      </c>
    </row>
    <row r="162" spans="1:8" ht="18" customHeight="1" outlineLevel="5" x14ac:dyDescent="0.2">
      <c r="A162" s="25" t="s">
        <v>65</v>
      </c>
      <c r="B162" s="31" t="s">
        <v>146</v>
      </c>
      <c r="C162" s="31" t="s">
        <v>66</v>
      </c>
      <c r="D162" s="38">
        <v>0</v>
      </c>
      <c r="E162" s="38">
        <v>0</v>
      </c>
      <c r="F162" s="38">
        <v>7057877.8700000001</v>
      </c>
      <c r="G162" s="18">
        <v>0</v>
      </c>
      <c r="H162" s="19">
        <f t="shared" si="37"/>
        <v>0</v>
      </c>
    </row>
    <row r="163" spans="1:8" ht="30.75" customHeight="1" outlineLevel="5" x14ac:dyDescent="0.2">
      <c r="A163" s="25" t="s">
        <v>147</v>
      </c>
      <c r="B163" s="31" t="s">
        <v>148</v>
      </c>
      <c r="C163" s="31" t="s">
        <v>8</v>
      </c>
      <c r="D163" s="38">
        <f>D164+D166</f>
        <v>0</v>
      </c>
      <c r="E163" s="38">
        <f>E164+E166</f>
        <v>0</v>
      </c>
      <c r="F163" s="38">
        <f>F164+F166</f>
        <v>76932.290000000008</v>
      </c>
      <c r="G163" s="18">
        <v>0</v>
      </c>
      <c r="H163" s="19">
        <f t="shared" si="37"/>
        <v>0</v>
      </c>
    </row>
    <row r="164" spans="1:8" ht="30.75" customHeight="1" outlineLevel="5" x14ac:dyDescent="0.2">
      <c r="A164" s="20" t="s">
        <v>11</v>
      </c>
      <c r="B164" s="31" t="s">
        <v>148</v>
      </c>
      <c r="C164" s="31" t="s">
        <v>12</v>
      </c>
      <c r="D164" s="38">
        <f>D165</f>
        <v>0</v>
      </c>
      <c r="E164" s="38">
        <f>E165</f>
        <v>0</v>
      </c>
      <c r="F164" s="38">
        <f>F165</f>
        <v>20013.88</v>
      </c>
      <c r="G164" s="18">
        <v>0</v>
      </c>
      <c r="H164" s="19">
        <f t="shared" si="37"/>
        <v>0</v>
      </c>
    </row>
    <row r="165" spans="1:8" ht="30.75" customHeight="1" outlineLevel="5" x14ac:dyDescent="0.2">
      <c r="A165" s="20" t="s">
        <v>50</v>
      </c>
      <c r="B165" s="31" t="s">
        <v>148</v>
      </c>
      <c r="C165" s="31" t="s">
        <v>14</v>
      </c>
      <c r="D165" s="38">
        <v>0</v>
      </c>
      <c r="E165" s="19">
        <v>0</v>
      </c>
      <c r="F165" s="38">
        <v>20013.88</v>
      </c>
      <c r="G165" s="18">
        <v>0</v>
      </c>
      <c r="H165" s="19">
        <f t="shared" si="37"/>
        <v>0</v>
      </c>
    </row>
    <row r="166" spans="1:8" ht="30.75" customHeight="1" outlineLevel="5" x14ac:dyDescent="0.2">
      <c r="A166" s="20" t="s">
        <v>63</v>
      </c>
      <c r="B166" s="31" t="s">
        <v>148</v>
      </c>
      <c r="C166" s="31" t="s">
        <v>64</v>
      </c>
      <c r="D166" s="38">
        <f>D167</f>
        <v>0</v>
      </c>
      <c r="E166" s="38">
        <f>E167</f>
        <v>0</v>
      </c>
      <c r="F166" s="38">
        <f>F167</f>
        <v>56918.41</v>
      </c>
      <c r="G166" s="18">
        <v>0</v>
      </c>
      <c r="H166" s="19">
        <f t="shared" si="37"/>
        <v>0</v>
      </c>
    </row>
    <row r="167" spans="1:8" ht="21" customHeight="1" outlineLevel="5" x14ac:dyDescent="0.2">
      <c r="A167" s="25" t="s">
        <v>65</v>
      </c>
      <c r="B167" s="31" t="s">
        <v>148</v>
      </c>
      <c r="C167" s="31" t="s">
        <v>66</v>
      </c>
      <c r="D167" s="38">
        <v>0</v>
      </c>
      <c r="E167" s="19">
        <v>0</v>
      </c>
      <c r="F167" s="38">
        <v>56918.41</v>
      </c>
      <c r="G167" s="18">
        <v>0</v>
      </c>
      <c r="H167" s="19">
        <f t="shared" si="37"/>
        <v>0</v>
      </c>
    </row>
    <row r="168" spans="1:8" ht="47.25" customHeight="1" x14ac:dyDescent="0.2">
      <c r="A168" s="46" t="s">
        <v>149</v>
      </c>
      <c r="B168" s="47" t="s">
        <v>150</v>
      </c>
      <c r="C168" s="48" t="s">
        <v>8</v>
      </c>
      <c r="D168" s="35">
        <f>D169+D174</f>
        <v>2494500</v>
      </c>
      <c r="E168" s="35">
        <f>E169+E174</f>
        <v>2039341.1300000001</v>
      </c>
      <c r="F168" s="35">
        <f>F169+F174</f>
        <v>1611514.79</v>
      </c>
      <c r="G168" s="35">
        <f t="shared" si="36"/>
        <v>81.753502906394075</v>
      </c>
      <c r="H168" s="36">
        <f t="shared" si="37"/>
        <v>126.54808647458955</v>
      </c>
    </row>
    <row r="169" spans="1:8" s="43" customFormat="1" ht="22.5" customHeight="1" x14ac:dyDescent="0.2">
      <c r="A169" s="27" t="s">
        <v>151</v>
      </c>
      <c r="B169" s="26" t="s">
        <v>152</v>
      </c>
      <c r="C169" s="26" t="s">
        <v>8</v>
      </c>
      <c r="D169" s="18">
        <f>D170+D172</f>
        <v>2444500</v>
      </c>
      <c r="E169" s="18">
        <f>E170+E172</f>
        <v>1989341.1300000001</v>
      </c>
      <c r="F169" s="18">
        <f>F170+F172</f>
        <v>1311514.79</v>
      </c>
      <c r="G169" s="18">
        <f t="shared" si="36"/>
        <v>81.380287584373093</v>
      </c>
      <c r="H169" s="19">
        <f t="shared" si="37"/>
        <v>151.68270652899005</v>
      </c>
    </row>
    <row r="170" spans="1:8" ht="29.25" customHeight="1" x14ac:dyDescent="0.2">
      <c r="A170" s="27" t="s">
        <v>11</v>
      </c>
      <c r="B170" s="26" t="s">
        <v>152</v>
      </c>
      <c r="C170" s="26" t="s">
        <v>12</v>
      </c>
      <c r="D170" s="18">
        <f>D171</f>
        <v>789500</v>
      </c>
      <c r="E170" s="18">
        <f>E171</f>
        <v>517923.53</v>
      </c>
      <c r="F170" s="18">
        <f>F171</f>
        <v>250649.77</v>
      </c>
      <c r="G170" s="18">
        <f t="shared" si="36"/>
        <v>65.601460417986061</v>
      </c>
      <c r="H170" s="19">
        <f t="shared" si="37"/>
        <v>206.63235797104466</v>
      </c>
    </row>
    <row r="171" spans="1:8" ht="29.25" customHeight="1" x14ac:dyDescent="0.2">
      <c r="A171" s="27" t="s">
        <v>13</v>
      </c>
      <c r="B171" s="26" t="s">
        <v>152</v>
      </c>
      <c r="C171" s="26" t="s">
        <v>14</v>
      </c>
      <c r="D171" s="18">
        <v>789500</v>
      </c>
      <c r="E171" s="19">
        <v>517923.53</v>
      </c>
      <c r="F171" s="18">
        <v>250649.77</v>
      </c>
      <c r="G171" s="18">
        <f t="shared" si="36"/>
        <v>65.601460417986061</v>
      </c>
      <c r="H171" s="19">
        <f t="shared" si="37"/>
        <v>206.63235797104466</v>
      </c>
    </row>
    <row r="172" spans="1:8" ht="29.25" customHeight="1" x14ac:dyDescent="0.2">
      <c r="A172" s="27" t="s">
        <v>26</v>
      </c>
      <c r="B172" s="26" t="s">
        <v>152</v>
      </c>
      <c r="C172" s="26" t="s">
        <v>27</v>
      </c>
      <c r="D172" s="18">
        <f>D173</f>
        <v>1655000</v>
      </c>
      <c r="E172" s="18">
        <f>E173</f>
        <v>1471417.6</v>
      </c>
      <c r="F172" s="18">
        <f>F173</f>
        <v>1060865.02</v>
      </c>
      <c r="G172" s="18">
        <f t="shared" si="36"/>
        <v>88.907407854984896</v>
      </c>
      <c r="H172" s="19">
        <f t="shared" si="37"/>
        <v>138.6997942490365</v>
      </c>
    </row>
    <row r="173" spans="1:8" ht="22.5" customHeight="1" x14ac:dyDescent="0.2">
      <c r="A173" s="27" t="s">
        <v>28</v>
      </c>
      <c r="B173" s="26" t="s">
        <v>152</v>
      </c>
      <c r="C173" s="26" t="s">
        <v>29</v>
      </c>
      <c r="D173" s="18">
        <v>1655000</v>
      </c>
      <c r="E173" s="18">
        <v>1471417.6</v>
      </c>
      <c r="F173" s="18">
        <v>1060865.02</v>
      </c>
      <c r="G173" s="18">
        <f t="shared" si="36"/>
        <v>88.907407854984896</v>
      </c>
      <c r="H173" s="19">
        <f t="shared" si="37"/>
        <v>138.6997942490365</v>
      </c>
    </row>
    <row r="174" spans="1:8" ht="33.75" customHeight="1" x14ac:dyDescent="0.2">
      <c r="A174" s="27" t="s">
        <v>153</v>
      </c>
      <c r="B174" s="26" t="s">
        <v>154</v>
      </c>
      <c r="C174" s="26" t="s">
        <v>8</v>
      </c>
      <c r="D174" s="18">
        <f t="shared" ref="D174:F175" si="40">D175</f>
        <v>50000</v>
      </c>
      <c r="E174" s="18">
        <f t="shared" si="40"/>
        <v>50000</v>
      </c>
      <c r="F174" s="18">
        <f t="shared" si="40"/>
        <v>300000</v>
      </c>
      <c r="G174" s="18">
        <f t="shared" si="36"/>
        <v>100</v>
      </c>
      <c r="H174" s="19">
        <f t="shared" si="37"/>
        <v>16.666666666666664</v>
      </c>
    </row>
    <row r="175" spans="1:8" ht="29.25" customHeight="1" x14ac:dyDescent="0.2">
      <c r="A175" s="27" t="s">
        <v>11</v>
      </c>
      <c r="B175" s="26" t="s">
        <v>154</v>
      </c>
      <c r="C175" s="26" t="s">
        <v>12</v>
      </c>
      <c r="D175" s="18">
        <f t="shared" si="40"/>
        <v>50000</v>
      </c>
      <c r="E175" s="18">
        <f t="shared" si="40"/>
        <v>50000</v>
      </c>
      <c r="F175" s="18">
        <f t="shared" si="40"/>
        <v>300000</v>
      </c>
      <c r="G175" s="18">
        <f t="shared" si="36"/>
        <v>100</v>
      </c>
      <c r="H175" s="19">
        <f t="shared" si="37"/>
        <v>16.666666666666664</v>
      </c>
    </row>
    <row r="176" spans="1:8" ht="29.25" customHeight="1" x14ac:dyDescent="0.2">
      <c r="A176" s="27" t="s">
        <v>13</v>
      </c>
      <c r="B176" s="26" t="s">
        <v>154</v>
      </c>
      <c r="C176" s="26" t="s">
        <v>14</v>
      </c>
      <c r="D176" s="18">
        <v>50000</v>
      </c>
      <c r="E176" s="18">
        <v>50000</v>
      </c>
      <c r="F176" s="18">
        <v>300000</v>
      </c>
      <c r="G176" s="18">
        <f t="shared" si="36"/>
        <v>100</v>
      </c>
      <c r="H176" s="19">
        <f t="shared" si="37"/>
        <v>16.666666666666664</v>
      </c>
    </row>
    <row r="177" spans="1:8" ht="33" customHeight="1" outlineLevel="5" x14ac:dyDescent="0.2">
      <c r="A177" s="23" t="s">
        <v>155</v>
      </c>
      <c r="B177" s="24" t="s">
        <v>156</v>
      </c>
      <c r="C177" s="33" t="s">
        <v>8</v>
      </c>
      <c r="D177" s="34">
        <f>D178+D185+D188</f>
        <v>5358320.97</v>
      </c>
      <c r="E177" s="34">
        <f>E178+E185+E188</f>
        <v>2646965.3600000003</v>
      </c>
      <c r="F177" s="34">
        <f>F178+F185+F188</f>
        <v>1136810.2</v>
      </c>
      <c r="G177" s="35">
        <f t="shared" si="36"/>
        <v>49.399156467478292</v>
      </c>
      <c r="H177" s="36">
        <f t="shared" si="37"/>
        <v>232.84145057811764</v>
      </c>
    </row>
    <row r="178" spans="1:8" s="43" customFormat="1" ht="46.5" customHeight="1" x14ac:dyDescent="0.2">
      <c r="A178" s="27" t="s">
        <v>157</v>
      </c>
      <c r="B178" s="26" t="s">
        <v>158</v>
      </c>
      <c r="C178" s="26" t="s">
        <v>8</v>
      </c>
      <c r="D178" s="18">
        <f>D179+D183+D181</f>
        <v>4514291.97</v>
      </c>
      <c r="E178" s="18">
        <f>E179+E183+E181</f>
        <v>1802936.36</v>
      </c>
      <c r="F178" s="18">
        <f>F179+F183+F181</f>
        <v>1136810.2</v>
      </c>
      <c r="G178" s="18">
        <f t="shared" si="36"/>
        <v>39.93840832585758</v>
      </c>
      <c r="H178" s="19">
        <f t="shared" si="37"/>
        <v>158.59607522874092</v>
      </c>
    </row>
    <row r="179" spans="1:8" ht="30" customHeight="1" x14ac:dyDescent="0.2">
      <c r="A179" s="27" t="s">
        <v>11</v>
      </c>
      <c r="B179" s="26" t="s">
        <v>158</v>
      </c>
      <c r="C179" s="26" t="s">
        <v>12</v>
      </c>
      <c r="D179" s="18">
        <f>D180</f>
        <v>4488961.63</v>
      </c>
      <c r="E179" s="18">
        <f>E180</f>
        <v>1777606.02</v>
      </c>
      <c r="F179" s="18">
        <f>F180</f>
        <v>266632.17</v>
      </c>
      <c r="G179" s="18">
        <f t="shared" si="36"/>
        <v>39.599492410898598</v>
      </c>
      <c r="H179" s="19">
        <f t="shared" si="37"/>
        <v>666.68850199133885</v>
      </c>
    </row>
    <row r="180" spans="1:8" ht="30" customHeight="1" x14ac:dyDescent="0.2">
      <c r="A180" s="27" t="s">
        <v>13</v>
      </c>
      <c r="B180" s="26" t="s">
        <v>158</v>
      </c>
      <c r="C180" s="26" t="s">
        <v>14</v>
      </c>
      <c r="D180" s="18">
        <v>4488961.63</v>
      </c>
      <c r="E180" s="18">
        <v>1777606.02</v>
      </c>
      <c r="F180" s="18">
        <v>266632.17</v>
      </c>
      <c r="G180" s="18">
        <f t="shared" si="36"/>
        <v>39.599492410898598</v>
      </c>
      <c r="H180" s="19">
        <f t="shared" si="37"/>
        <v>666.68850199133885</v>
      </c>
    </row>
    <row r="181" spans="1:8" ht="30" customHeight="1" outlineLevel="5" x14ac:dyDescent="0.2">
      <c r="A181" s="20" t="s">
        <v>63</v>
      </c>
      <c r="B181" s="37" t="s">
        <v>158</v>
      </c>
      <c r="C181" s="37" t="s">
        <v>64</v>
      </c>
      <c r="D181" s="38">
        <f>D182</f>
        <v>25330.34</v>
      </c>
      <c r="E181" s="38">
        <f>E182</f>
        <v>25330.34</v>
      </c>
      <c r="F181" s="38">
        <f>F182</f>
        <v>306930.65999999997</v>
      </c>
      <c r="G181" s="18">
        <f t="shared" si="36"/>
        <v>100</v>
      </c>
      <c r="H181" s="19">
        <f t="shared" si="37"/>
        <v>8.2527890827198558</v>
      </c>
    </row>
    <row r="182" spans="1:8" ht="21" customHeight="1" outlineLevel="5" x14ac:dyDescent="0.2">
      <c r="A182" s="25" t="s">
        <v>65</v>
      </c>
      <c r="B182" s="31" t="s">
        <v>158</v>
      </c>
      <c r="C182" s="31" t="s">
        <v>66</v>
      </c>
      <c r="D182" s="38">
        <v>25330.34</v>
      </c>
      <c r="E182" s="19">
        <v>25330.34</v>
      </c>
      <c r="F182" s="38">
        <v>306930.65999999997</v>
      </c>
      <c r="G182" s="18">
        <f t="shared" si="36"/>
        <v>100</v>
      </c>
      <c r="H182" s="19">
        <f t="shared" si="37"/>
        <v>8.2527890827198558</v>
      </c>
    </row>
    <row r="183" spans="1:8" ht="30.75" customHeight="1" x14ac:dyDescent="0.2">
      <c r="A183" s="25" t="s">
        <v>26</v>
      </c>
      <c r="B183" s="26" t="s">
        <v>158</v>
      </c>
      <c r="C183" s="26" t="s">
        <v>27</v>
      </c>
      <c r="D183" s="18">
        <f>D184</f>
        <v>0</v>
      </c>
      <c r="E183" s="18">
        <f>E184</f>
        <v>0</v>
      </c>
      <c r="F183" s="18">
        <f>F184</f>
        <v>563247.37</v>
      </c>
      <c r="G183" s="18">
        <v>0</v>
      </c>
      <c r="H183" s="19">
        <f t="shared" si="37"/>
        <v>0</v>
      </c>
    </row>
    <row r="184" spans="1:8" ht="19.5" customHeight="1" x14ac:dyDescent="0.2">
      <c r="A184" s="25" t="s">
        <v>28</v>
      </c>
      <c r="B184" s="26" t="s">
        <v>158</v>
      </c>
      <c r="C184" s="26" t="s">
        <v>29</v>
      </c>
      <c r="D184" s="18">
        <v>0</v>
      </c>
      <c r="E184" s="19">
        <v>0</v>
      </c>
      <c r="F184" s="18">
        <v>563247.37</v>
      </c>
      <c r="G184" s="18">
        <v>0</v>
      </c>
      <c r="H184" s="19">
        <f t="shared" si="37"/>
        <v>0</v>
      </c>
    </row>
    <row r="185" spans="1:8" ht="57" customHeight="1" x14ac:dyDescent="0.2">
      <c r="A185" s="25" t="s">
        <v>159</v>
      </c>
      <c r="B185" s="26" t="s">
        <v>160</v>
      </c>
      <c r="C185" s="26" t="s">
        <v>8</v>
      </c>
      <c r="D185" s="18">
        <f t="shared" ref="D185:E186" si="41">D186</f>
        <v>179416.01</v>
      </c>
      <c r="E185" s="18">
        <f t="shared" si="41"/>
        <v>179416.01</v>
      </c>
      <c r="F185" s="18">
        <f>F186</f>
        <v>0</v>
      </c>
      <c r="G185" s="18">
        <f t="shared" si="36"/>
        <v>100</v>
      </c>
      <c r="H185" s="19">
        <v>0</v>
      </c>
    </row>
    <row r="186" spans="1:8" ht="30.75" customHeight="1" x14ac:dyDescent="0.2">
      <c r="A186" s="16" t="s">
        <v>11</v>
      </c>
      <c r="B186" s="26" t="s">
        <v>160</v>
      </c>
      <c r="C186" s="26" t="s">
        <v>12</v>
      </c>
      <c r="D186" s="18">
        <f t="shared" si="41"/>
        <v>179416.01</v>
      </c>
      <c r="E186" s="18">
        <f t="shared" si="41"/>
        <v>179416.01</v>
      </c>
      <c r="F186" s="18">
        <f>F187</f>
        <v>0</v>
      </c>
      <c r="G186" s="18">
        <f t="shared" si="36"/>
        <v>100</v>
      </c>
      <c r="H186" s="19">
        <v>0</v>
      </c>
    </row>
    <row r="187" spans="1:8" ht="31.5" customHeight="1" x14ac:dyDescent="0.2">
      <c r="A187" s="16" t="s">
        <v>13</v>
      </c>
      <c r="B187" s="26" t="s">
        <v>160</v>
      </c>
      <c r="C187" s="26" t="s">
        <v>14</v>
      </c>
      <c r="D187" s="18">
        <v>179416.01</v>
      </c>
      <c r="E187" s="19">
        <v>179416.01</v>
      </c>
      <c r="F187" s="18">
        <v>0</v>
      </c>
      <c r="G187" s="18">
        <f t="shared" si="36"/>
        <v>100</v>
      </c>
      <c r="H187" s="19">
        <v>0</v>
      </c>
    </row>
    <row r="188" spans="1:8" ht="43.5" customHeight="1" x14ac:dyDescent="0.2">
      <c r="A188" s="16" t="s">
        <v>161</v>
      </c>
      <c r="B188" s="26" t="s">
        <v>162</v>
      </c>
      <c r="C188" s="26" t="s">
        <v>8</v>
      </c>
      <c r="D188" s="18">
        <f t="shared" ref="D188:E189" si="42">D189</f>
        <v>664612.99</v>
      </c>
      <c r="E188" s="18">
        <f t="shared" si="42"/>
        <v>664612.99</v>
      </c>
      <c r="F188" s="18">
        <f>F189</f>
        <v>0</v>
      </c>
      <c r="G188" s="18">
        <f t="shared" si="36"/>
        <v>100</v>
      </c>
      <c r="H188" s="19">
        <v>0</v>
      </c>
    </row>
    <row r="189" spans="1:8" ht="31.5" customHeight="1" x14ac:dyDescent="0.2">
      <c r="A189" s="16" t="s">
        <v>11</v>
      </c>
      <c r="B189" s="26" t="s">
        <v>162</v>
      </c>
      <c r="C189" s="26" t="s">
        <v>12</v>
      </c>
      <c r="D189" s="18">
        <f t="shared" si="42"/>
        <v>664612.99</v>
      </c>
      <c r="E189" s="18">
        <f t="shared" si="42"/>
        <v>664612.99</v>
      </c>
      <c r="F189" s="18">
        <f>F190</f>
        <v>0</v>
      </c>
      <c r="G189" s="18">
        <f t="shared" si="36"/>
        <v>100</v>
      </c>
      <c r="H189" s="19">
        <v>0</v>
      </c>
    </row>
    <row r="190" spans="1:8" ht="31.5" customHeight="1" x14ac:dyDescent="0.2">
      <c r="A190" s="16" t="s">
        <v>13</v>
      </c>
      <c r="B190" s="26" t="s">
        <v>162</v>
      </c>
      <c r="C190" s="26" t="s">
        <v>14</v>
      </c>
      <c r="D190" s="18">
        <v>664612.99</v>
      </c>
      <c r="E190" s="19">
        <v>664612.99</v>
      </c>
      <c r="F190" s="18">
        <v>0</v>
      </c>
      <c r="G190" s="18">
        <f t="shared" si="36"/>
        <v>100</v>
      </c>
      <c r="H190" s="19">
        <v>0</v>
      </c>
    </row>
    <row r="191" spans="1:8" ht="33.75" customHeight="1" x14ac:dyDescent="0.2">
      <c r="A191" s="46" t="s">
        <v>163</v>
      </c>
      <c r="B191" s="47" t="s">
        <v>164</v>
      </c>
      <c r="C191" s="48" t="s">
        <v>8</v>
      </c>
      <c r="D191" s="35">
        <f>D192</f>
        <v>1066983.8</v>
      </c>
      <c r="E191" s="35">
        <f>E192</f>
        <v>281183.8</v>
      </c>
      <c r="F191" s="35">
        <f>F192</f>
        <v>13600</v>
      </c>
      <c r="G191" s="35">
        <f t="shared" si="36"/>
        <v>26.35314613024115</v>
      </c>
      <c r="H191" s="36">
        <f t="shared" si="37"/>
        <v>2067.5279411764704</v>
      </c>
    </row>
    <row r="192" spans="1:8" s="43" customFormat="1" ht="30.75" customHeight="1" x14ac:dyDescent="0.2">
      <c r="A192" s="25" t="s">
        <v>165</v>
      </c>
      <c r="B192" s="26" t="s">
        <v>166</v>
      </c>
      <c r="C192" s="26" t="s">
        <v>8</v>
      </c>
      <c r="D192" s="18">
        <f>D193+D195</f>
        <v>1066983.8</v>
      </c>
      <c r="E192" s="18">
        <f>E193+E195</f>
        <v>281183.8</v>
      </c>
      <c r="F192" s="18">
        <f>F193+F195</f>
        <v>13600</v>
      </c>
      <c r="G192" s="18">
        <f t="shared" si="36"/>
        <v>26.35314613024115</v>
      </c>
      <c r="H192" s="19">
        <f t="shared" si="37"/>
        <v>2067.5279411764704</v>
      </c>
    </row>
    <row r="193" spans="1:8" s="43" customFormat="1" ht="30.75" customHeight="1" x14ac:dyDescent="0.2">
      <c r="A193" s="16" t="s">
        <v>11</v>
      </c>
      <c r="B193" s="26" t="s">
        <v>166</v>
      </c>
      <c r="C193" s="17" t="s">
        <v>12</v>
      </c>
      <c r="D193" s="18">
        <f>D194</f>
        <v>506983.8</v>
      </c>
      <c r="E193" s="18">
        <f>E194</f>
        <v>281183.8</v>
      </c>
      <c r="F193" s="18">
        <f>F194</f>
        <v>13600</v>
      </c>
      <c r="G193" s="18">
        <f t="shared" si="36"/>
        <v>55.462087743237554</v>
      </c>
      <c r="H193" s="19">
        <f t="shared" si="37"/>
        <v>2067.5279411764704</v>
      </c>
    </row>
    <row r="194" spans="1:8" s="43" customFormat="1" ht="30.75" customHeight="1" x14ac:dyDescent="0.2">
      <c r="A194" s="16" t="s">
        <v>13</v>
      </c>
      <c r="B194" s="26" t="s">
        <v>166</v>
      </c>
      <c r="C194" s="17" t="s">
        <v>14</v>
      </c>
      <c r="D194" s="18">
        <v>506983.8</v>
      </c>
      <c r="E194" s="18">
        <v>281183.8</v>
      </c>
      <c r="F194" s="18">
        <v>13600</v>
      </c>
      <c r="G194" s="18">
        <f t="shared" si="36"/>
        <v>55.462087743237554</v>
      </c>
      <c r="H194" s="19">
        <f t="shared" si="37"/>
        <v>2067.5279411764704</v>
      </c>
    </row>
    <row r="195" spans="1:8" ht="28.5" customHeight="1" x14ac:dyDescent="0.2">
      <c r="A195" s="25" t="s">
        <v>26</v>
      </c>
      <c r="B195" s="26" t="s">
        <v>166</v>
      </c>
      <c r="C195" s="26" t="s">
        <v>27</v>
      </c>
      <c r="D195" s="18">
        <f>D196</f>
        <v>560000</v>
      </c>
      <c r="E195" s="18">
        <f>E196</f>
        <v>0</v>
      </c>
      <c r="F195" s="18">
        <f>F196</f>
        <v>0</v>
      </c>
      <c r="G195" s="18">
        <f t="shared" si="36"/>
        <v>0</v>
      </c>
      <c r="H195" s="19">
        <v>0</v>
      </c>
    </row>
    <row r="196" spans="1:8" ht="22.5" customHeight="1" x14ac:dyDescent="0.2">
      <c r="A196" s="25" t="s">
        <v>28</v>
      </c>
      <c r="B196" s="26" t="s">
        <v>166</v>
      </c>
      <c r="C196" s="26" t="s">
        <v>29</v>
      </c>
      <c r="D196" s="18">
        <v>560000</v>
      </c>
      <c r="E196" s="19">
        <v>0</v>
      </c>
      <c r="F196" s="18">
        <v>0</v>
      </c>
      <c r="G196" s="18">
        <f t="shared" si="36"/>
        <v>0</v>
      </c>
      <c r="H196" s="19">
        <v>0</v>
      </c>
    </row>
    <row r="197" spans="1:8" ht="32.25" customHeight="1" outlineLevel="5" x14ac:dyDescent="0.2">
      <c r="A197" s="27" t="s">
        <v>167</v>
      </c>
      <c r="B197" s="31" t="s">
        <v>168</v>
      </c>
      <c r="C197" s="26" t="s">
        <v>8</v>
      </c>
      <c r="D197" s="18">
        <f>D198+D202+D209+D213+D217</f>
        <v>45025337.359999999</v>
      </c>
      <c r="E197" s="18">
        <f>E198+E202+E209+E213+E217</f>
        <v>28658751.43</v>
      </c>
      <c r="F197" s="18">
        <f>F198+F202+F209+F213+F217</f>
        <v>22663101.030000001</v>
      </c>
      <c r="G197" s="18">
        <f t="shared" si="36"/>
        <v>63.650275845484529</v>
      </c>
      <c r="H197" s="19">
        <f t="shared" si="37"/>
        <v>126.45556048160987</v>
      </c>
    </row>
    <row r="198" spans="1:8" ht="42.75" customHeight="1" outlineLevel="5" x14ac:dyDescent="0.2">
      <c r="A198" s="49" t="s">
        <v>169</v>
      </c>
      <c r="B198" s="47" t="s">
        <v>170</v>
      </c>
      <c r="C198" s="48" t="s">
        <v>8</v>
      </c>
      <c r="D198" s="35">
        <f t="shared" ref="D198:F200" si="43">D199</f>
        <v>17435381</v>
      </c>
      <c r="E198" s="35">
        <f t="shared" si="43"/>
        <v>11745234.66</v>
      </c>
      <c r="F198" s="35">
        <f t="shared" si="43"/>
        <v>10272061.699999999</v>
      </c>
      <c r="G198" s="35">
        <f t="shared" si="36"/>
        <v>67.364370529098267</v>
      </c>
      <c r="H198" s="36">
        <f t="shared" si="37"/>
        <v>114.34155092740536</v>
      </c>
    </row>
    <row r="199" spans="1:8" ht="46.5" customHeight="1" outlineLevel="5" x14ac:dyDescent="0.2">
      <c r="A199" s="20" t="s">
        <v>171</v>
      </c>
      <c r="B199" s="37" t="s">
        <v>172</v>
      </c>
      <c r="C199" s="17" t="s">
        <v>8</v>
      </c>
      <c r="D199" s="18">
        <f t="shared" si="43"/>
        <v>17435381</v>
      </c>
      <c r="E199" s="18">
        <f t="shared" si="43"/>
        <v>11745234.66</v>
      </c>
      <c r="F199" s="18">
        <f t="shared" si="43"/>
        <v>10272061.699999999</v>
      </c>
      <c r="G199" s="18">
        <f t="shared" si="36"/>
        <v>67.364370529098267</v>
      </c>
      <c r="H199" s="19">
        <f t="shared" si="37"/>
        <v>114.34155092740536</v>
      </c>
    </row>
    <row r="200" spans="1:8" ht="33.75" customHeight="1" outlineLevel="5" x14ac:dyDescent="0.2">
      <c r="A200" s="16" t="s">
        <v>26</v>
      </c>
      <c r="B200" s="37" t="s">
        <v>172</v>
      </c>
      <c r="C200" s="17" t="s">
        <v>27</v>
      </c>
      <c r="D200" s="18">
        <f t="shared" si="43"/>
        <v>17435381</v>
      </c>
      <c r="E200" s="18">
        <f t="shared" si="43"/>
        <v>11745234.66</v>
      </c>
      <c r="F200" s="18">
        <f t="shared" si="43"/>
        <v>10272061.699999999</v>
      </c>
      <c r="G200" s="18">
        <f t="shared" ref="G200:G263" si="44">E200/D200*100</f>
        <v>67.364370529098267</v>
      </c>
      <c r="H200" s="19">
        <f t="shared" ref="H200:H263" si="45">E200/F200*100</f>
        <v>114.34155092740536</v>
      </c>
    </row>
    <row r="201" spans="1:8" ht="24.75" customHeight="1" outlineLevel="5" x14ac:dyDescent="0.2">
      <c r="A201" s="16" t="s">
        <v>28</v>
      </c>
      <c r="B201" s="37" t="s">
        <v>172</v>
      </c>
      <c r="C201" s="17" t="s">
        <v>29</v>
      </c>
      <c r="D201" s="18">
        <v>17435381</v>
      </c>
      <c r="E201" s="18">
        <v>11745234.66</v>
      </c>
      <c r="F201" s="18">
        <v>10272061.699999999</v>
      </c>
      <c r="G201" s="18">
        <f t="shared" si="44"/>
        <v>67.364370529098267</v>
      </c>
      <c r="H201" s="19">
        <f t="shared" si="45"/>
        <v>114.34155092740536</v>
      </c>
    </row>
    <row r="202" spans="1:8" ht="30" customHeight="1" outlineLevel="5" x14ac:dyDescent="0.2">
      <c r="A202" s="46" t="s">
        <v>173</v>
      </c>
      <c r="B202" s="47" t="s">
        <v>174</v>
      </c>
      <c r="C202" s="40" t="s">
        <v>8</v>
      </c>
      <c r="D202" s="35">
        <f>D206+D203</f>
        <v>147060</v>
      </c>
      <c r="E202" s="35">
        <f>E206+E203</f>
        <v>59600</v>
      </c>
      <c r="F202" s="35">
        <f>F206+F203</f>
        <v>103168</v>
      </c>
      <c r="G202" s="35">
        <f t="shared" si="44"/>
        <v>40.527675778593768</v>
      </c>
      <c r="H202" s="36">
        <f t="shared" si="45"/>
        <v>57.769851116625318</v>
      </c>
    </row>
    <row r="203" spans="1:8" ht="30" customHeight="1" outlineLevel="5" x14ac:dyDescent="0.2">
      <c r="A203" s="27" t="s">
        <v>175</v>
      </c>
      <c r="B203" s="50" t="s">
        <v>176</v>
      </c>
      <c r="C203" s="17" t="s">
        <v>8</v>
      </c>
      <c r="D203" s="18">
        <f>D204</f>
        <v>0</v>
      </c>
      <c r="E203" s="18">
        <f>E204</f>
        <v>0</v>
      </c>
      <c r="F203" s="18">
        <f>F204</f>
        <v>0</v>
      </c>
      <c r="G203" s="18">
        <v>0</v>
      </c>
      <c r="H203" s="19">
        <v>0</v>
      </c>
    </row>
    <row r="204" spans="1:8" ht="30" customHeight="1" outlineLevel="5" x14ac:dyDescent="0.2">
      <c r="A204" s="16" t="s">
        <v>26</v>
      </c>
      <c r="B204" s="50" t="s">
        <v>176</v>
      </c>
      <c r="C204" s="17" t="s">
        <v>27</v>
      </c>
      <c r="D204" s="18">
        <f>D205</f>
        <v>0</v>
      </c>
      <c r="E204" s="18">
        <f t="shared" ref="E204" si="46">E205</f>
        <v>0</v>
      </c>
      <c r="F204" s="18">
        <f>F205</f>
        <v>0</v>
      </c>
      <c r="G204" s="18">
        <v>0</v>
      </c>
      <c r="H204" s="19">
        <v>0</v>
      </c>
    </row>
    <row r="205" spans="1:8" ht="30" customHeight="1" outlineLevel="5" x14ac:dyDescent="0.2">
      <c r="A205" s="16" t="s">
        <v>28</v>
      </c>
      <c r="B205" s="50" t="s">
        <v>176</v>
      </c>
      <c r="C205" s="17" t="s">
        <v>29</v>
      </c>
      <c r="D205" s="18">
        <v>0</v>
      </c>
      <c r="E205" s="18">
        <v>0</v>
      </c>
      <c r="F205" s="18">
        <v>0</v>
      </c>
      <c r="G205" s="18">
        <v>0</v>
      </c>
      <c r="H205" s="19">
        <v>0</v>
      </c>
    </row>
    <row r="206" spans="1:8" ht="34.5" customHeight="1" outlineLevel="5" x14ac:dyDescent="0.2">
      <c r="A206" s="16" t="s">
        <v>177</v>
      </c>
      <c r="B206" s="37" t="s">
        <v>178</v>
      </c>
      <c r="C206" s="17" t="s">
        <v>8</v>
      </c>
      <c r="D206" s="18">
        <f t="shared" ref="D206:F207" si="47">D207</f>
        <v>147060</v>
      </c>
      <c r="E206" s="18">
        <f t="shared" si="47"/>
        <v>59600</v>
      </c>
      <c r="F206" s="18">
        <f t="shared" si="47"/>
        <v>103168</v>
      </c>
      <c r="G206" s="18">
        <f t="shared" si="44"/>
        <v>40.527675778593768</v>
      </c>
      <c r="H206" s="19">
        <f t="shared" si="45"/>
        <v>57.769851116625318</v>
      </c>
    </row>
    <row r="207" spans="1:8" ht="31.5" customHeight="1" outlineLevel="5" x14ac:dyDescent="0.2">
      <c r="A207" s="16" t="s">
        <v>26</v>
      </c>
      <c r="B207" s="37" t="s">
        <v>178</v>
      </c>
      <c r="C207" s="17" t="s">
        <v>27</v>
      </c>
      <c r="D207" s="18">
        <f t="shared" si="47"/>
        <v>147060</v>
      </c>
      <c r="E207" s="18">
        <f t="shared" si="47"/>
        <v>59600</v>
      </c>
      <c r="F207" s="18">
        <f t="shared" si="47"/>
        <v>103168</v>
      </c>
      <c r="G207" s="18">
        <f t="shared" si="44"/>
        <v>40.527675778593768</v>
      </c>
      <c r="H207" s="19">
        <f t="shared" si="45"/>
        <v>57.769851116625318</v>
      </c>
    </row>
    <row r="208" spans="1:8" ht="21.75" customHeight="1" outlineLevel="5" x14ac:dyDescent="0.2">
      <c r="A208" s="16" t="s">
        <v>28</v>
      </c>
      <c r="B208" s="37" t="s">
        <v>178</v>
      </c>
      <c r="C208" s="17" t="s">
        <v>29</v>
      </c>
      <c r="D208" s="18">
        <v>147060</v>
      </c>
      <c r="E208" s="19">
        <v>59600</v>
      </c>
      <c r="F208" s="18">
        <v>103168</v>
      </c>
      <c r="G208" s="18">
        <f t="shared" si="44"/>
        <v>40.527675778593768</v>
      </c>
      <c r="H208" s="19">
        <f t="shared" si="45"/>
        <v>57.769851116625318</v>
      </c>
    </row>
    <row r="209" spans="1:8" ht="31.5" customHeight="1" outlineLevel="5" x14ac:dyDescent="0.2">
      <c r="A209" s="46" t="s">
        <v>179</v>
      </c>
      <c r="B209" s="47" t="s">
        <v>180</v>
      </c>
      <c r="C209" s="40" t="s">
        <v>8</v>
      </c>
      <c r="D209" s="35">
        <f>D210</f>
        <v>2499000</v>
      </c>
      <c r="E209" s="35">
        <f>E210</f>
        <v>100169.86</v>
      </c>
      <c r="F209" s="35">
        <f>F210</f>
        <v>0</v>
      </c>
      <c r="G209" s="35">
        <f t="shared" si="44"/>
        <v>4.0083977591036417</v>
      </c>
      <c r="H209" s="36">
        <v>0</v>
      </c>
    </row>
    <row r="210" spans="1:8" ht="44.25" customHeight="1" outlineLevel="5" x14ac:dyDescent="0.2">
      <c r="A210" s="16" t="s">
        <v>157</v>
      </c>
      <c r="B210" s="37" t="s">
        <v>181</v>
      </c>
      <c r="C210" s="17" t="s">
        <v>8</v>
      </c>
      <c r="D210" s="18">
        <f t="shared" ref="D210:F211" si="48">D211</f>
        <v>2499000</v>
      </c>
      <c r="E210" s="18">
        <f t="shared" si="48"/>
        <v>100169.86</v>
      </c>
      <c r="F210" s="18">
        <f t="shared" si="48"/>
        <v>0</v>
      </c>
      <c r="G210" s="18">
        <f t="shared" si="44"/>
        <v>4.0083977591036417</v>
      </c>
      <c r="H210" s="19">
        <v>0</v>
      </c>
    </row>
    <row r="211" spans="1:8" ht="33" customHeight="1" outlineLevel="5" x14ac:dyDescent="0.2">
      <c r="A211" s="16" t="s">
        <v>26</v>
      </c>
      <c r="B211" s="37" t="s">
        <v>181</v>
      </c>
      <c r="C211" s="17" t="s">
        <v>27</v>
      </c>
      <c r="D211" s="18">
        <f t="shared" si="48"/>
        <v>2499000</v>
      </c>
      <c r="E211" s="18">
        <f t="shared" si="48"/>
        <v>100169.86</v>
      </c>
      <c r="F211" s="18">
        <f t="shared" si="48"/>
        <v>0</v>
      </c>
      <c r="G211" s="18">
        <f t="shared" si="44"/>
        <v>4.0083977591036417</v>
      </c>
      <c r="H211" s="19">
        <v>0</v>
      </c>
    </row>
    <row r="212" spans="1:8" ht="19.5" customHeight="1" outlineLevel="5" x14ac:dyDescent="0.2">
      <c r="A212" s="16" t="s">
        <v>28</v>
      </c>
      <c r="B212" s="37" t="s">
        <v>181</v>
      </c>
      <c r="C212" s="17" t="s">
        <v>29</v>
      </c>
      <c r="D212" s="18">
        <v>2499000</v>
      </c>
      <c r="E212" s="19">
        <v>100169.86</v>
      </c>
      <c r="F212" s="18">
        <v>0</v>
      </c>
      <c r="G212" s="18">
        <f t="shared" si="44"/>
        <v>4.0083977591036417</v>
      </c>
      <c r="H212" s="19">
        <v>0</v>
      </c>
    </row>
    <row r="213" spans="1:8" s="41" customFormat="1" ht="27" customHeight="1" outlineLevel="5" x14ac:dyDescent="0.2">
      <c r="A213" s="23" t="s">
        <v>182</v>
      </c>
      <c r="B213" s="33" t="s">
        <v>183</v>
      </c>
      <c r="C213" s="40" t="s">
        <v>8</v>
      </c>
      <c r="D213" s="35">
        <f t="shared" ref="D213:F215" si="49">D214</f>
        <v>919000</v>
      </c>
      <c r="E213" s="35">
        <f t="shared" si="49"/>
        <v>834800</v>
      </c>
      <c r="F213" s="35">
        <f t="shared" si="49"/>
        <v>4000</v>
      </c>
      <c r="G213" s="18">
        <f t="shared" si="44"/>
        <v>90.837867247007622</v>
      </c>
      <c r="H213" s="19">
        <f t="shared" si="45"/>
        <v>20870</v>
      </c>
    </row>
    <row r="214" spans="1:8" ht="28.5" customHeight="1" outlineLevel="5" x14ac:dyDescent="0.2">
      <c r="A214" s="16" t="s">
        <v>165</v>
      </c>
      <c r="B214" s="37" t="s">
        <v>184</v>
      </c>
      <c r="C214" s="17" t="s">
        <v>8</v>
      </c>
      <c r="D214" s="18">
        <f t="shared" si="49"/>
        <v>919000</v>
      </c>
      <c r="E214" s="18">
        <f t="shared" si="49"/>
        <v>834800</v>
      </c>
      <c r="F214" s="18">
        <f t="shared" si="49"/>
        <v>4000</v>
      </c>
      <c r="G214" s="18">
        <f t="shared" si="44"/>
        <v>90.837867247007622</v>
      </c>
      <c r="H214" s="19">
        <f t="shared" si="45"/>
        <v>20870</v>
      </c>
    </row>
    <row r="215" spans="1:8" ht="31.5" customHeight="1" outlineLevel="5" x14ac:dyDescent="0.2">
      <c r="A215" s="16" t="s">
        <v>26</v>
      </c>
      <c r="B215" s="37" t="s">
        <v>184</v>
      </c>
      <c r="C215" s="17" t="s">
        <v>27</v>
      </c>
      <c r="D215" s="18">
        <f t="shared" si="49"/>
        <v>919000</v>
      </c>
      <c r="E215" s="18">
        <f t="shared" si="49"/>
        <v>834800</v>
      </c>
      <c r="F215" s="18">
        <f t="shared" si="49"/>
        <v>4000</v>
      </c>
      <c r="G215" s="18">
        <f t="shared" si="44"/>
        <v>90.837867247007622</v>
      </c>
      <c r="H215" s="19">
        <f t="shared" si="45"/>
        <v>20870</v>
      </c>
    </row>
    <row r="216" spans="1:8" ht="19.5" customHeight="1" outlineLevel="5" x14ac:dyDescent="0.2">
      <c r="A216" s="16" t="s">
        <v>28</v>
      </c>
      <c r="B216" s="37" t="s">
        <v>184</v>
      </c>
      <c r="C216" s="17" t="s">
        <v>29</v>
      </c>
      <c r="D216" s="18">
        <v>919000</v>
      </c>
      <c r="E216" s="18">
        <v>834800</v>
      </c>
      <c r="F216" s="18">
        <v>4000</v>
      </c>
      <c r="G216" s="18">
        <f t="shared" si="44"/>
        <v>90.837867247007622</v>
      </c>
      <c r="H216" s="19">
        <f t="shared" si="45"/>
        <v>20870</v>
      </c>
    </row>
    <row r="217" spans="1:8" ht="19.5" customHeight="1" outlineLevel="5" x14ac:dyDescent="0.2">
      <c r="A217" s="23" t="s">
        <v>185</v>
      </c>
      <c r="B217" s="33" t="s">
        <v>186</v>
      </c>
      <c r="C217" s="40" t="s">
        <v>8</v>
      </c>
      <c r="D217" s="35">
        <f t="shared" ref="D217:F219" si="50">D218</f>
        <v>24024896.359999999</v>
      </c>
      <c r="E217" s="35">
        <f t="shared" si="50"/>
        <v>15918946.91</v>
      </c>
      <c r="F217" s="35">
        <f t="shared" si="50"/>
        <v>12283871.33</v>
      </c>
      <c r="G217" s="35">
        <f t="shared" si="44"/>
        <v>66.26021053936401</v>
      </c>
      <c r="H217" s="36">
        <f t="shared" si="45"/>
        <v>129.59226356533321</v>
      </c>
    </row>
    <row r="218" spans="1:8" ht="30.75" customHeight="1" outlineLevel="5" x14ac:dyDescent="0.2">
      <c r="A218" s="16" t="s">
        <v>187</v>
      </c>
      <c r="B218" s="37" t="s">
        <v>188</v>
      </c>
      <c r="C218" s="17" t="s">
        <v>8</v>
      </c>
      <c r="D218" s="18">
        <f t="shared" si="50"/>
        <v>24024896.359999999</v>
      </c>
      <c r="E218" s="18">
        <f t="shared" si="50"/>
        <v>15918946.91</v>
      </c>
      <c r="F218" s="18">
        <f t="shared" si="50"/>
        <v>12283871.33</v>
      </c>
      <c r="G218" s="18">
        <f t="shared" si="44"/>
        <v>66.26021053936401</v>
      </c>
      <c r="H218" s="19">
        <f t="shared" si="45"/>
        <v>129.59226356533321</v>
      </c>
    </row>
    <row r="219" spans="1:8" ht="31.5" customHeight="1" outlineLevel="5" x14ac:dyDescent="0.2">
      <c r="A219" s="16" t="s">
        <v>26</v>
      </c>
      <c r="B219" s="37" t="s">
        <v>188</v>
      </c>
      <c r="C219" s="17" t="s">
        <v>27</v>
      </c>
      <c r="D219" s="18">
        <f t="shared" si="50"/>
        <v>24024896.359999999</v>
      </c>
      <c r="E219" s="18">
        <f t="shared" si="50"/>
        <v>15918946.91</v>
      </c>
      <c r="F219" s="18">
        <f t="shared" si="50"/>
        <v>12283871.33</v>
      </c>
      <c r="G219" s="18">
        <f t="shared" si="44"/>
        <v>66.26021053936401</v>
      </c>
      <c r="H219" s="19">
        <f t="shared" si="45"/>
        <v>129.59226356533321</v>
      </c>
    </row>
    <row r="220" spans="1:8" ht="19.5" customHeight="1" outlineLevel="5" x14ac:dyDescent="0.2">
      <c r="A220" s="16" t="s">
        <v>28</v>
      </c>
      <c r="B220" s="37" t="s">
        <v>188</v>
      </c>
      <c r="C220" s="17" t="s">
        <v>29</v>
      </c>
      <c r="D220" s="18">
        <v>24024896.359999999</v>
      </c>
      <c r="E220" s="18">
        <v>15918946.91</v>
      </c>
      <c r="F220" s="18">
        <v>12283871.33</v>
      </c>
      <c r="G220" s="18">
        <f t="shared" si="44"/>
        <v>66.26021053936401</v>
      </c>
      <c r="H220" s="19">
        <f t="shared" si="45"/>
        <v>129.59226356533321</v>
      </c>
    </row>
    <row r="221" spans="1:8" ht="27.75" customHeight="1" x14ac:dyDescent="0.2">
      <c r="A221" s="16" t="s">
        <v>189</v>
      </c>
      <c r="B221" s="17" t="s">
        <v>190</v>
      </c>
      <c r="C221" s="17" t="s">
        <v>8</v>
      </c>
      <c r="D221" s="18">
        <f>D222+D226+D252+D248</f>
        <v>16455234.029999999</v>
      </c>
      <c r="E221" s="18">
        <f>E222+E226+E252+E248</f>
        <v>10834238.279999999</v>
      </c>
      <c r="F221" s="18">
        <f>F222+F226+F252+F248</f>
        <v>9976445.3200000003</v>
      </c>
      <c r="G221" s="18">
        <f t="shared" si="44"/>
        <v>65.84068181739498</v>
      </c>
      <c r="H221" s="19">
        <f t="shared" si="45"/>
        <v>108.59818234336795</v>
      </c>
    </row>
    <row r="222" spans="1:8" ht="27.75" customHeight="1" x14ac:dyDescent="0.2">
      <c r="A222" s="51" t="s">
        <v>191</v>
      </c>
      <c r="B222" s="24" t="s">
        <v>192</v>
      </c>
      <c r="C222" s="40" t="s">
        <v>8</v>
      </c>
      <c r="D222" s="35">
        <f>D223</f>
        <v>14800113</v>
      </c>
      <c r="E222" s="35">
        <f t="shared" ref="D222:F224" si="51">E223</f>
        <v>9611245.8800000008</v>
      </c>
      <c r="F222" s="35">
        <f t="shared" si="51"/>
        <v>9176999.6600000001</v>
      </c>
      <c r="G222" s="35">
        <f t="shared" si="44"/>
        <v>64.940354712156605</v>
      </c>
      <c r="H222" s="36">
        <f t="shared" si="45"/>
        <v>104.73189752738861</v>
      </c>
    </row>
    <row r="223" spans="1:8" ht="35.25" customHeight="1" x14ac:dyDescent="0.2">
      <c r="A223" s="16" t="s">
        <v>193</v>
      </c>
      <c r="B223" s="17" t="s">
        <v>194</v>
      </c>
      <c r="C223" s="17" t="s">
        <v>8</v>
      </c>
      <c r="D223" s="18">
        <f t="shared" si="51"/>
        <v>14800113</v>
      </c>
      <c r="E223" s="18">
        <f t="shared" si="51"/>
        <v>9611245.8800000008</v>
      </c>
      <c r="F223" s="18">
        <f t="shared" si="51"/>
        <v>9176999.6600000001</v>
      </c>
      <c r="G223" s="18">
        <f t="shared" si="44"/>
        <v>64.940354712156605</v>
      </c>
      <c r="H223" s="19">
        <f t="shared" si="45"/>
        <v>104.73189752738861</v>
      </c>
    </row>
    <row r="224" spans="1:8" ht="33.75" customHeight="1" x14ac:dyDescent="0.2">
      <c r="A224" s="16" t="s">
        <v>26</v>
      </c>
      <c r="B224" s="17" t="s">
        <v>194</v>
      </c>
      <c r="C224" s="17" t="s">
        <v>27</v>
      </c>
      <c r="D224" s="18">
        <f t="shared" si="51"/>
        <v>14800113</v>
      </c>
      <c r="E224" s="18">
        <f t="shared" si="51"/>
        <v>9611245.8800000008</v>
      </c>
      <c r="F224" s="18">
        <f t="shared" si="51"/>
        <v>9176999.6600000001</v>
      </c>
      <c r="G224" s="18">
        <f t="shared" si="44"/>
        <v>64.940354712156605</v>
      </c>
      <c r="H224" s="19">
        <f t="shared" si="45"/>
        <v>104.73189752738861</v>
      </c>
    </row>
    <row r="225" spans="1:8" ht="22.5" customHeight="1" x14ac:dyDescent="0.2">
      <c r="A225" s="16" t="s">
        <v>28</v>
      </c>
      <c r="B225" s="17" t="s">
        <v>194</v>
      </c>
      <c r="C225" s="17" t="s">
        <v>29</v>
      </c>
      <c r="D225" s="18">
        <v>14800113</v>
      </c>
      <c r="E225" s="18">
        <v>9611245.8800000008</v>
      </c>
      <c r="F225" s="18">
        <v>9176999.6600000001</v>
      </c>
      <c r="G225" s="18">
        <f t="shared" si="44"/>
        <v>64.940354712156605</v>
      </c>
      <c r="H225" s="19">
        <f t="shared" si="45"/>
        <v>104.73189752738861</v>
      </c>
    </row>
    <row r="226" spans="1:8" ht="28.5" customHeight="1" x14ac:dyDescent="0.2">
      <c r="A226" s="23" t="s">
        <v>195</v>
      </c>
      <c r="B226" s="24" t="s">
        <v>196</v>
      </c>
      <c r="C226" s="40" t="s">
        <v>8</v>
      </c>
      <c r="D226" s="35">
        <f>D227+D232+D237+D242+D245</f>
        <v>1245401.03</v>
      </c>
      <c r="E226" s="35">
        <f>E227+E232+E237+E242+E245</f>
        <v>836138.62000000011</v>
      </c>
      <c r="F226" s="35">
        <f>F227+F232+F237+F242+F245</f>
        <v>769695.66</v>
      </c>
      <c r="G226" s="35">
        <f t="shared" si="44"/>
        <v>67.138102495386576</v>
      </c>
      <c r="H226" s="36">
        <f t="shared" si="45"/>
        <v>108.63236775948562</v>
      </c>
    </row>
    <row r="227" spans="1:8" ht="19.5" customHeight="1" x14ac:dyDescent="0.2">
      <c r="A227" s="16" t="s">
        <v>197</v>
      </c>
      <c r="B227" s="17" t="s">
        <v>198</v>
      </c>
      <c r="C227" s="17" t="s">
        <v>8</v>
      </c>
      <c r="D227" s="18">
        <f>D228+D230</f>
        <v>142000</v>
      </c>
      <c r="E227" s="18">
        <f>E228+E230</f>
        <v>79186</v>
      </c>
      <c r="F227" s="18">
        <f>F228+F230</f>
        <v>38335</v>
      </c>
      <c r="G227" s="18">
        <f t="shared" si="44"/>
        <v>55.764788732394365</v>
      </c>
      <c r="H227" s="19">
        <f t="shared" si="45"/>
        <v>206.56319290465629</v>
      </c>
    </row>
    <row r="228" spans="1:8" ht="29.25" customHeight="1" x14ac:dyDescent="0.2">
      <c r="A228" s="16" t="s">
        <v>11</v>
      </c>
      <c r="B228" s="17" t="s">
        <v>198</v>
      </c>
      <c r="C228" s="17" t="s">
        <v>12</v>
      </c>
      <c r="D228" s="18">
        <f>D229</f>
        <v>53000</v>
      </c>
      <c r="E228" s="18">
        <f>E229</f>
        <v>14756</v>
      </c>
      <c r="F228" s="18">
        <f>F229</f>
        <v>3500</v>
      </c>
      <c r="G228" s="18">
        <f t="shared" si="44"/>
        <v>27.841509433962266</v>
      </c>
      <c r="H228" s="19">
        <f t="shared" si="45"/>
        <v>421.6</v>
      </c>
    </row>
    <row r="229" spans="1:8" ht="31.5" customHeight="1" x14ac:dyDescent="0.2">
      <c r="A229" s="16" t="s">
        <v>13</v>
      </c>
      <c r="B229" s="17" t="s">
        <v>198</v>
      </c>
      <c r="C229" s="17" t="s">
        <v>14</v>
      </c>
      <c r="D229" s="18">
        <v>53000</v>
      </c>
      <c r="E229" s="19">
        <v>14756</v>
      </c>
      <c r="F229" s="18">
        <v>3500</v>
      </c>
      <c r="G229" s="18">
        <f t="shared" si="44"/>
        <v>27.841509433962266</v>
      </c>
      <c r="H229" s="19">
        <f t="shared" si="45"/>
        <v>421.6</v>
      </c>
    </row>
    <row r="230" spans="1:8" ht="30.75" customHeight="1" x14ac:dyDescent="0.2">
      <c r="A230" s="16" t="s">
        <v>26</v>
      </c>
      <c r="B230" s="17" t="s">
        <v>198</v>
      </c>
      <c r="C230" s="17" t="s">
        <v>27</v>
      </c>
      <c r="D230" s="18">
        <f>D231</f>
        <v>89000</v>
      </c>
      <c r="E230" s="18">
        <f>E231</f>
        <v>64430</v>
      </c>
      <c r="F230" s="18">
        <f>F231</f>
        <v>34835</v>
      </c>
      <c r="G230" s="18">
        <f t="shared" si="44"/>
        <v>72.393258426966284</v>
      </c>
      <c r="H230" s="19">
        <f t="shared" si="45"/>
        <v>184.95765752834791</v>
      </c>
    </row>
    <row r="231" spans="1:8" ht="19.5" customHeight="1" x14ac:dyDescent="0.2">
      <c r="A231" s="16" t="s">
        <v>28</v>
      </c>
      <c r="B231" s="17" t="s">
        <v>198</v>
      </c>
      <c r="C231" s="17" t="s">
        <v>29</v>
      </c>
      <c r="D231" s="18">
        <v>89000</v>
      </c>
      <c r="E231" s="19">
        <v>64430</v>
      </c>
      <c r="F231" s="18">
        <v>34835</v>
      </c>
      <c r="G231" s="18">
        <f t="shared" si="44"/>
        <v>72.393258426966284</v>
      </c>
      <c r="H231" s="19">
        <f t="shared" si="45"/>
        <v>184.95765752834791</v>
      </c>
    </row>
    <row r="232" spans="1:8" ht="21" customHeight="1" x14ac:dyDescent="0.2">
      <c r="A232" s="16" t="s">
        <v>199</v>
      </c>
      <c r="B232" s="17" t="s">
        <v>200</v>
      </c>
      <c r="C232" s="17" t="s">
        <v>8</v>
      </c>
      <c r="D232" s="18">
        <f>D233+D235</f>
        <v>320000</v>
      </c>
      <c r="E232" s="18">
        <f>E233+E235</f>
        <v>320000</v>
      </c>
      <c r="F232" s="18">
        <f>F233+F235</f>
        <v>255000</v>
      </c>
      <c r="G232" s="18">
        <f t="shared" si="44"/>
        <v>100</v>
      </c>
      <c r="H232" s="19">
        <f t="shared" si="45"/>
        <v>125.49019607843137</v>
      </c>
    </row>
    <row r="233" spans="1:8" ht="28.5" customHeight="1" x14ac:dyDescent="0.2">
      <c r="A233" s="16" t="s">
        <v>11</v>
      </c>
      <c r="B233" s="17" t="s">
        <v>200</v>
      </c>
      <c r="C233" s="17" t="s">
        <v>12</v>
      </c>
      <c r="D233" s="18">
        <f>D234</f>
        <v>120000</v>
      </c>
      <c r="E233" s="18">
        <f>E234</f>
        <v>120000</v>
      </c>
      <c r="F233" s="18">
        <f>F234</f>
        <v>105000</v>
      </c>
      <c r="G233" s="18">
        <f t="shared" si="44"/>
        <v>100</v>
      </c>
      <c r="H233" s="19">
        <f t="shared" si="45"/>
        <v>114.28571428571428</v>
      </c>
    </row>
    <row r="234" spans="1:8" ht="29.25" customHeight="1" x14ac:dyDescent="0.2">
      <c r="A234" s="16" t="s">
        <v>13</v>
      </c>
      <c r="B234" s="17" t="s">
        <v>200</v>
      </c>
      <c r="C234" s="17" t="s">
        <v>14</v>
      </c>
      <c r="D234" s="18">
        <v>120000</v>
      </c>
      <c r="E234" s="19">
        <v>120000</v>
      </c>
      <c r="F234" s="18">
        <v>105000</v>
      </c>
      <c r="G234" s="18">
        <f t="shared" si="44"/>
        <v>100</v>
      </c>
      <c r="H234" s="19">
        <f t="shared" si="45"/>
        <v>114.28571428571428</v>
      </c>
    </row>
    <row r="235" spans="1:8" ht="30" customHeight="1" x14ac:dyDescent="0.2">
      <c r="A235" s="16" t="s">
        <v>26</v>
      </c>
      <c r="B235" s="17" t="s">
        <v>200</v>
      </c>
      <c r="C235" s="17" t="s">
        <v>27</v>
      </c>
      <c r="D235" s="18">
        <f>D236</f>
        <v>200000</v>
      </c>
      <c r="E235" s="18">
        <f>E236</f>
        <v>200000</v>
      </c>
      <c r="F235" s="18">
        <f>F236</f>
        <v>150000</v>
      </c>
      <c r="G235" s="18">
        <f t="shared" si="44"/>
        <v>100</v>
      </c>
      <c r="H235" s="19">
        <f t="shared" si="45"/>
        <v>133.33333333333331</v>
      </c>
    </row>
    <row r="236" spans="1:8" ht="22.5" customHeight="1" x14ac:dyDescent="0.2">
      <c r="A236" s="16" t="s">
        <v>28</v>
      </c>
      <c r="B236" s="17" t="s">
        <v>200</v>
      </c>
      <c r="C236" s="17" t="s">
        <v>29</v>
      </c>
      <c r="D236" s="18">
        <v>200000</v>
      </c>
      <c r="E236" s="19">
        <v>200000</v>
      </c>
      <c r="F236" s="18">
        <v>150000</v>
      </c>
      <c r="G236" s="18">
        <f t="shared" si="44"/>
        <v>100</v>
      </c>
      <c r="H236" s="19">
        <f t="shared" si="45"/>
        <v>133.33333333333331</v>
      </c>
    </row>
    <row r="237" spans="1:8" ht="30.75" customHeight="1" x14ac:dyDescent="0.2">
      <c r="A237" s="16" t="s">
        <v>201</v>
      </c>
      <c r="B237" s="17" t="s">
        <v>202</v>
      </c>
      <c r="C237" s="17" t="s">
        <v>8</v>
      </c>
      <c r="D237" s="18">
        <f>D238+D240</f>
        <v>610200</v>
      </c>
      <c r="E237" s="18">
        <f>E238+E240</f>
        <v>263751.59000000003</v>
      </c>
      <c r="F237" s="18">
        <f>F238+F240</f>
        <v>303159.63</v>
      </c>
      <c r="G237" s="18">
        <f t="shared" si="44"/>
        <v>43.223793838085875</v>
      </c>
      <c r="H237" s="19">
        <f t="shared" si="45"/>
        <v>87.000894545226899</v>
      </c>
    </row>
    <row r="238" spans="1:8" ht="30.75" customHeight="1" x14ac:dyDescent="0.2">
      <c r="A238" s="16" t="s">
        <v>11</v>
      </c>
      <c r="B238" s="17" t="s">
        <v>202</v>
      </c>
      <c r="C238" s="17" t="s">
        <v>12</v>
      </c>
      <c r="D238" s="18">
        <f>D239</f>
        <v>180000</v>
      </c>
      <c r="E238" s="18">
        <f>E239</f>
        <v>91246.61</v>
      </c>
      <c r="F238" s="18">
        <f>F239</f>
        <v>82834.47</v>
      </c>
      <c r="G238" s="18">
        <f t="shared" si="44"/>
        <v>50.692561111111111</v>
      </c>
      <c r="H238" s="19">
        <f t="shared" si="45"/>
        <v>110.15536165077171</v>
      </c>
    </row>
    <row r="239" spans="1:8" ht="29.25" customHeight="1" x14ac:dyDescent="0.2">
      <c r="A239" s="16" t="s">
        <v>13</v>
      </c>
      <c r="B239" s="17" t="s">
        <v>202</v>
      </c>
      <c r="C239" s="17" t="s">
        <v>14</v>
      </c>
      <c r="D239" s="18">
        <v>180000</v>
      </c>
      <c r="E239" s="19">
        <v>91246.61</v>
      </c>
      <c r="F239" s="18">
        <v>82834.47</v>
      </c>
      <c r="G239" s="18">
        <f t="shared" si="44"/>
        <v>50.692561111111111</v>
      </c>
      <c r="H239" s="19">
        <f t="shared" si="45"/>
        <v>110.15536165077171</v>
      </c>
    </row>
    <row r="240" spans="1:8" ht="30.75" customHeight="1" x14ac:dyDescent="0.2">
      <c r="A240" s="16" t="s">
        <v>26</v>
      </c>
      <c r="B240" s="17" t="s">
        <v>202</v>
      </c>
      <c r="C240" s="17" t="s">
        <v>27</v>
      </c>
      <c r="D240" s="18">
        <f>D241</f>
        <v>430200</v>
      </c>
      <c r="E240" s="18">
        <f>E241</f>
        <v>172504.98</v>
      </c>
      <c r="F240" s="18">
        <f>F241</f>
        <v>220325.16</v>
      </c>
      <c r="G240" s="18">
        <f t="shared" si="44"/>
        <v>40.098786610878662</v>
      </c>
      <c r="H240" s="19">
        <f t="shared" si="45"/>
        <v>78.295633598995224</v>
      </c>
    </row>
    <row r="241" spans="1:8" ht="22.5" customHeight="1" x14ac:dyDescent="0.2">
      <c r="A241" s="16" t="s">
        <v>28</v>
      </c>
      <c r="B241" s="17" t="s">
        <v>202</v>
      </c>
      <c r="C241" s="17" t="s">
        <v>29</v>
      </c>
      <c r="D241" s="18">
        <v>430200</v>
      </c>
      <c r="E241" s="19">
        <v>172504.98</v>
      </c>
      <c r="F241" s="18">
        <v>220325.16</v>
      </c>
      <c r="G241" s="18">
        <f t="shared" si="44"/>
        <v>40.098786610878662</v>
      </c>
      <c r="H241" s="19">
        <f t="shared" si="45"/>
        <v>78.295633598995224</v>
      </c>
    </row>
    <row r="242" spans="1:8" ht="45" customHeight="1" x14ac:dyDescent="0.2">
      <c r="A242" s="27" t="s">
        <v>203</v>
      </c>
      <c r="B242" s="26" t="s">
        <v>204</v>
      </c>
      <c r="C242" s="26" t="s">
        <v>8</v>
      </c>
      <c r="D242" s="18">
        <f t="shared" ref="D242:F243" si="52">D243</f>
        <v>168005</v>
      </c>
      <c r="E242" s="18">
        <f t="shared" si="52"/>
        <v>168005</v>
      </c>
      <c r="F242" s="18">
        <f t="shared" si="52"/>
        <v>168005</v>
      </c>
      <c r="G242" s="18">
        <f t="shared" si="44"/>
        <v>100</v>
      </c>
      <c r="H242" s="19">
        <f t="shared" si="45"/>
        <v>100</v>
      </c>
    </row>
    <row r="243" spans="1:8" ht="33" customHeight="1" x14ac:dyDescent="0.2">
      <c r="A243" s="27" t="s">
        <v>26</v>
      </c>
      <c r="B243" s="26" t="s">
        <v>204</v>
      </c>
      <c r="C243" s="26" t="s">
        <v>27</v>
      </c>
      <c r="D243" s="18">
        <f t="shared" si="52"/>
        <v>168005</v>
      </c>
      <c r="E243" s="18">
        <f t="shared" si="52"/>
        <v>168005</v>
      </c>
      <c r="F243" s="18">
        <f t="shared" si="52"/>
        <v>168005</v>
      </c>
      <c r="G243" s="18">
        <f t="shared" si="44"/>
        <v>100</v>
      </c>
      <c r="H243" s="19">
        <f t="shared" si="45"/>
        <v>100</v>
      </c>
    </row>
    <row r="244" spans="1:8" ht="23.25" customHeight="1" x14ac:dyDescent="0.2">
      <c r="A244" s="27" t="s">
        <v>28</v>
      </c>
      <c r="B244" s="26" t="s">
        <v>204</v>
      </c>
      <c r="C244" s="26" t="s">
        <v>29</v>
      </c>
      <c r="D244" s="18">
        <v>168005</v>
      </c>
      <c r="E244" s="19">
        <v>168005</v>
      </c>
      <c r="F244" s="18">
        <v>168005</v>
      </c>
      <c r="G244" s="18">
        <f t="shared" si="44"/>
        <v>100</v>
      </c>
      <c r="H244" s="19">
        <f t="shared" si="45"/>
        <v>100</v>
      </c>
    </row>
    <row r="245" spans="1:8" ht="44.25" customHeight="1" x14ac:dyDescent="0.2">
      <c r="A245" s="27" t="s">
        <v>205</v>
      </c>
      <c r="B245" s="26" t="s">
        <v>206</v>
      </c>
      <c r="C245" s="26" t="s">
        <v>8</v>
      </c>
      <c r="D245" s="18">
        <f t="shared" ref="D245:F246" si="53">D246</f>
        <v>5196.03</v>
      </c>
      <c r="E245" s="18">
        <f t="shared" si="53"/>
        <v>5196.03</v>
      </c>
      <c r="F245" s="18">
        <f t="shared" si="53"/>
        <v>5196.03</v>
      </c>
      <c r="G245" s="18">
        <f t="shared" si="44"/>
        <v>100</v>
      </c>
      <c r="H245" s="19">
        <f t="shared" si="45"/>
        <v>100</v>
      </c>
    </row>
    <row r="246" spans="1:8" ht="31.5" customHeight="1" x14ac:dyDescent="0.2">
      <c r="A246" s="27" t="s">
        <v>26</v>
      </c>
      <c r="B246" s="26" t="s">
        <v>206</v>
      </c>
      <c r="C246" s="26" t="s">
        <v>27</v>
      </c>
      <c r="D246" s="18">
        <f t="shared" si="53"/>
        <v>5196.03</v>
      </c>
      <c r="E246" s="18">
        <f t="shared" si="53"/>
        <v>5196.03</v>
      </c>
      <c r="F246" s="18">
        <f t="shared" si="53"/>
        <v>5196.03</v>
      </c>
      <c r="G246" s="18">
        <f t="shared" si="44"/>
        <v>100</v>
      </c>
      <c r="H246" s="19">
        <f t="shared" si="45"/>
        <v>100</v>
      </c>
    </row>
    <row r="247" spans="1:8" ht="23.25" customHeight="1" x14ac:dyDescent="0.2">
      <c r="A247" s="27" t="s">
        <v>28</v>
      </c>
      <c r="B247" s="26" t="s">
        <v>206</v>
      </c>
      <c r="C247" s="26" t="s">
        <v>29</v>
      </c>
      <c r="D247" s="18">
        <v>5196.03</v>
      </c>
      <c r="E247" s="19">
        <v>5196.03</v>
      </c>
      <c r="F247" s="18">
        <v>5196.03</v>
      </c>
      <c r="G247" s="18">
        <f t="shared" si="44"/>
        <v>100</v>
      </c>
      <c r="H247" s="19">
        <f t="shared" si="45"/>
        <v>100</v>
      </c>
    </row>
    <row r="248" spans="1:8" ht="36.75" customHeight="1" x14ac:dyDescent="0.2">
      <c r="A248" s="46" t="s">
        <v>207</v>
      </c>
      <c r="B248" s="48" t="s">
        <v>208</v>
      </c>
      <c r="C248" s="48" t="s">
        <v>8</v>
      </c>
      <c r="D248" s="35">
        <f t="shared" ref="D248:F250" si="54">D249</f>
        <v>396000</v>
      </c>
      <c r="E248" s="35">
        <f t="shared" si="54"/>
        <v>386853.78</v>
      </c>
      <c r="F248" s="35">
        <f t="shared" si="54"/>
        <v>0</v>
      </c>
      <c r="G248" s="35">
        <f t="shared" si="44"/>
        <v>97.690348484848485</v>
      </c>
      <c r="H248" s="36">
        <v>0</v>
      </c>
    </row>
    <row r="249" spans="1:8" ht="40.5" customHeight="1" x14ac:dyDescent="0.2">
      <c r="A249" s="27" t="s">
        <v>209</v>
      </c>
      <c r="B249" s="26" t="s">
        <v>210</v>
      </c>
      <c r="C249" s="26" t="s">
        <v>8</v>
      </c>
      <c r="D249" s="18">
        <f t="shared" si="54"/>
        <v>396000</v>
      </c>
      <c r="E249" s="18">
        <f t="shared" si="54"/>
        <v>386853.78</v>
      </c>
      <c r="F249" s="18">
        <f t="shared" si="54"/>
        <v>0</v>
      </c>
      <c r="G249" s="18">
        <f t="shared" si="44"/>
        <v>97.690348484848485</v>
      </c>
      <c r="H249" s="19">
        <v>0</v>
      </c>
    </row>
    <row r="250" spans="1:8" ht="30.75" customHeight="1" x14ac:dyDescent="0.2">
      <c r="A250" s="16" t="s">
        <v>26</v>
      </c>
      <c r="B250" s="26" t="s">
        <v>210</v>
      </c>
      <c r="C250" s="26" t="s">
        <v>27</v>
      </c>
      <c r="D250" s="18">
        <f t="shared" si="54"/>
        <v>396000</v>
      </c>
      <c r="E250" s="18">
        <f t="shared" si="54"/>
        <v>386853.78</v>
      </c>
      <c r="F250" s="18">
        <f t="shared" si="54"/>
        <v>0</v>
      </c>
      <c r="G250" s="18">
        <f t="shared" si="44"/>
        <v>97.690348484848485</v>
      </c>
      <c r="H250" s="19">
        <v>0</v>
      </c>
    </row>
    <row r="251" spans="1:8" ht="23.25" customHeight="1" x14ac:dyDescent="0.2">
      <c r="A251" s="16" t="s">
        <v>28</v>
      </c>
      <c r="B251" s="26" t="s">
        <v>210</v>
      </c>
      <c r="C251" s="26" t="s">
        <v>29</v>
      </c>
      <c r="D251" s="18">
        <v>396000</v>
      </c>
      <c r="E251" s="19">
        <v>386853.78</v>
      </c>
      <c r="F251" s="18">
        <v>0</v>
      </c>
      <c r="G251" s="18">
        <f t="shared" si="44"/>
        <v>97.690348484848485</v>
      </c>
      <c r="H251" s="19">
        <v>0</v>
      </c>
    </row>
    <row r="252" spans="1:8" ht="42" customHeight="1" x14ac:dyDescent="0.2">
      <c r="A252" s="46" t="s">
        <v>211</v>
      </c>
      <c r="B252" s="48" t="s">
        <v>212</v>
      </c>
      <c r="C252" s="48" t="s">
        <v>8</v>
      </c>
      <c r="D252" s="35">
        <f t="shared" ref="D252:F254" si="55">D253</f>
        <v>13720</v>
      </c>
      <c r="E252" s="35">
        <f t="shared" si="55"/>
        <v>0</v>
      </c>
      <c r="F252" s="35">
        <f t="shared" si="55"/>
        <v>29750</v>
      </c>
      <c r="G252" s="35">
        <f t="shared" si="44"/>
        <v>0</v>
      </c>
      <c r="H252" s="36">
        <f t="shared" si="45"/>
        <v>0</v>
      </c>
    </row>
    <row r="253" spans="1:8" ht="30.75" customHeight="1" x14ac:dyDescent="0.2">
      <c r="A253" s="27" t="s">
        <v>213</v>
      </c>
      <c r="B253" s="26" t="s">
        <v>214</v>
      </c>
      <c r="C253" s="26" t="s">
        <v>8</v>
      </c>
      <c r="D253" s="18">
        <f t="shared" si="55"/>
        <v>13720</v>
      </c>
      <c r="E253" s="18">
        <f t="shared" si="55"/>
        <v>0</v>
      </c>
      <c r="F253" s="18">
        <f t="shared" si="55"/>
        <v>29750</v>
      </c>
      <c r="G253" s="18">
        <f t="shared" si="44"/>
        <v>0</v>
      </c>
      <c r="H253" s="19">
        <f t="shared" si="45"/>
        <v>0</v>
      </c>
    </row>
    <row r="254" spans="1:8" ht="35.25" customHeight="1" x14ac:dyDescent="0.2">
      <c r="A254" s="27" t="s">
        <v>26</v>
      </c>
      <c r="B254" s="26" t="s">
        <v>214</v>
      </c>
      <c r="C254" s="26" t="s">
        <v>27</v>
      </c>
      <c r="D254" s="18">
        <f t="shared" si="55"/>
        <v>13720</v>
      </c>
      <c r="E254" s="18">
        <f>E255</f>
        <v>0</v>
      </c>
      <c r="F254" s="18">
        <f t="shared" si="55"/>
        <v>29750</v>
      </c>
      <c r="G254" s="18">
        <f t="shared" si="44"/>
        <v>0</v>
      </c>
      <c r="H254" s="19">
        <f t="shared" si="45"/>
        <v>0</v>
      </c>
    </row>
    <row r="255" spans="1:8" ht="21" customHeight="1" x14ac:dyDescent="0.2">
      <c r="A255" s="27" t="s">
        <v>28</v>
      </c>
      <c r="B255" s="26" t="s">
        <v>214</v>
      </c>
      <c r="C255" s="26" t="s">
        <v>29</v>
      </c>
      <c r="D255" s="18">
        <v>13720</v>
      </c>
      <c r="E255" s="19">
        <v>0</v>
      </c>
      <c r="F255" s="18">
        <v>29750</v>
      </c>
      <c r="G255" s="18">
        <f t="shared" si="44"/>
        <v>0</v>
      </c>
      <c r="H255" s="19">
        <f t="shared" si="45"/>
        <v>0</v>
      </c>
    </row>
    <row r="256" spans="1:8" ht="22.5" customHeight="1" outlineLevel="5" x14ac:dyDescent="0.2">
      <c r="A256" s="27" t="s">
        <v>215</v>
      </c>
      <c r="B256" s="31" t="s">
        <v>216</v>
      </c>
      <c r="C256" s="26" t="s">
        <v>8</v>
      </c>
      <c r="D256" s="18">
        <f t="shared" ref="D256:F256" si="56">D257</f>
        <v>450000</v>
      </c>
      <c r="E256" s="18">
        <f t="shared" si="56"/>
        <v>92946</v>
      </c>
      <c r="F256" s="18">
        <f t="shared" si="56"/>
        <v>91537.5</v>
      </c>
      <c r="G256" s="18">
        <f t="shared" si="44"/>
        <v>20.654666666666664</v>
      </c>
      <c r="H256" s="19">
        <f t="shared" si="45"/>
        <v>101.53871364195001</v>
      </c>
    </row>
    <row r="257" spans="1:8" ht="41.25" customHeight="1" outlineLevel="5" x14ac:dyDescent="0.2">
      <c r="A257" s="46" t="s">
        <v>217</v>
      </c>
      <c r="B257" s="47" t="s">
        <v>218</v>
      </c>
      <c r="C257" s="48" t="s">
        <v>8</v>
      </c>
      <c r="D257" s="35">
        <f>D261</f>
        <v>450000</v>
      </c>
      <c r="E257" s="35">
        <f>E261</f>
        <v>92946</v>
      </c>
      <c r="F257" s="35">
        <f>F261+F258</f>
        <v>91537.5</v>
      </c>
      <c r="G257" s="35">
        <f t="shared" si="44"/>
        <v>20.654666666666664</v>
      </c>
      <c r="H257" s="36">
        <f t="shared" si="45"/>
        <v>101.53871364195001</v>
      </c>
    </row>
    <row r="258" spans="1:8" ht="35.25" customHeight="1" outlineLevel="5" x14ac:dyDescent="0.2">
      <c r="A258" s="27" t="s">
        <v>219</v>
      </c>
      <c r="B258" s="50" t="s">
        <v>220</v>
      </c>
      <c r="C258" s="26" t="s">
        <v>8</v>
      </c>
      <c r="D258" s="18">
        <f t="shared" ref="D258:E259" si="57">D259</f>
        <v>0</v>
      </c>
      <c r="E258" s="18">
        <f t="shared" si="57"/>
        <v>0</v>
      </c>
      <c r="F258" s="18">
        <f>F259</f>
        <v>0</v>
      </c>
      <c r="G258" s="18">
        <v>0</v>
      </c>
      <c r="H258" s="19">
        <v>0</v>
      </c>
    </row>
    <row r="259" spans="1:8" ht="34.5" customHeight="1" outlineLevel="5" x14ac:dyDescent="0.2">
      <c r="A259" s="27" t="s">
        <v>26</v>
      </c>
      <c r="B259" s="50" t="s">
        <v>220</v>
      </c>
      <c r="C259" s="26" t="s">
        <v>27</v>
      </c>
      <c r="D259" s="18">
        <f t="shared" si="57"/>
        <v>0</v>
      </c>
      <c r="E259" s="18">
        <f t="shared" si="57"/>
        <v>0</v>
      </c>
      <c r="F259" s="18">
        <f>F260</f>
        <v>0</v>
      </c>
      <c r="G259" s="18">
        <v>0</v>
      </c>
      <c r="H259" s="19">
        <v>0</v>
      </c>
    </row>
    <row r="260" spans="1:8" ht="24" customHeight="1" outlineLevel="5" x14ac:dyDescent="0.2">
      <c r="A260" s="27" t="s">
        <v>28</v>
      </c>
      <c r="B260" s="50" t="s">
        <v>220</v>
      </c>
      <c r="C260" s="26" t="s">
        <v>29</v>
      </c>
      <c r="D260" s="18">
        <v>0</v>
      </c>
      <c r="E260" s="18">
        <v>0</v>
      </c>
      <c r="F260" s="18">
        <v>0</v>
      </c>
      <c r="G260" s="18">
        <v>0</v>
      </c>
      <c r="H260" s="19">
        <v>0</v>
      </c>
    </row>
    <row r="261" spans="1:8" ht="20.25" customHeight="1" outlineLevel="5" x14ac:dyDescent="0.2">
      <c r="A261" s="27" t="s">
        <v>221</v>
      </c>
      <c r="B261" s="31" t="s">
        <v>222</v>
      </c>
      <c r="C261" s="26" t="s">
        <v>8</v>
      </c>
      <c r="D261" s="18">
        <f t="shared" ref="D261:F262" si="58">D262</f>
        <v>450000</v>
      </c>
      <c r="E261" s="18">
        <f t="shared" si="58"/>
        <v>92946</v>
      </c>
      <c r="F261" s="18">
        <f t="shared" si="58"/>
        <v>91537.5</v>
      </c>
      <c r="G261" s="18">
        <f t="shared" si="44"/>
        <v>20.654666666666664</v>
      </c>
      <c r="H261" s="19">
        <f t="shared" si="45"/>
        <v>101.53871364195001</v>
      </c>
    </row>
    <row r="262" spans="1:8" ht="33" customHeight="1" outlineLevel="5" x14ac:dyDescent="0.2">
      <c r="A262" s="27" t="s">
        <v>26</v>
      </c>
      <c r="B262" s="31" t="s">
        <v>222</v>
      </c>
      <c r="C262" s="26" t="s">
        <v>27</v>
      </c>
      <c r="D262" s="18">
        <f t="shared" si="58"/>
        <v>450000</v>
      </c>
      <c r="E262" s="18">
        <f t="shared" si="58"/>
        <v>92946</v>
      </c>
      <c r="F262" s="18">
        <f t="shared" si="58"/>
        <v>91537.5</v>
      </c>
      <c r="G262" s="18">
        <f t="shared" si="44"/>
        <v>20.654666666666664</v>
      </c>
      <c r="H262" s="19">
        <f t="shared" si="45"/>
        <v>101.53871364195001</v>
      </c>
    </row>
    <row r="263" spans="1:8" ht="20.25" customHeight="1" outlineLevel="5" x14ac:dyDescent="0.2">
      <c r="A263" s="27" t="s">
        <v>28</v>
      </c>
      <c r="B263" s="31" t="s">
        <v>222</v>
      </c>
      <c r="C263" s="26" t="s">
        <v>29</v>
      </c>
      <c r="D263" s="18">
        <v>450000</v>
      </c>
      <c r="E263" s="19">
        <v>92946</v>
      </c>
      <c r="F263" s="18">
        <v>91537.5</v>
      </c>
      <c r="G263" s="18">
        <f t="shared" si="44"/>
        <v>20.654666666666664</v>
      </c>
      <c r="H263" s="19">
        <f t="shared" si="45"/>
        <v>101.53871364195001</v>
      </c>
    </row>
    <row r="264" spans="1:8" ht="20.25" customHeight="1" x14ac:dyDescent="0.2">
      <c r="A264" s="25" t="s">
        <v>223</v>
      </c>
      <c r="B264" s="26" t="s">
        <v>224</v>
      </c>
      <c r="C264" s="26" t="s">
        <v>8</v>
      </c>
      <c r="D264" s="18">
        <f t="shared" ref="D264:F267" si="59">D265</f>
        <v>0</v>
      </c>
      <c r="E264" s="18">
        <f t="shared" si="59"/>
        <v>0</v>
      </c>
      <c r="F264" s="18">
        <f t="shared" si="59"/>
        <v>0</v>
      </c>
      <c r="G264" s="18">
        <v>0</v>
      </c>
      <c r="H264" s="19">
        <v>0</v>
      </c>
    </row>
    <row r="265" spans="1:8" ht="54.75" customHeight="1" x14ac:dyDescent="0.2">
      <c r="A265" s="46" t="s">
        <v>225</v>
      </c>
      <c r="B265" s="47" t="s">
        <v>226</v>
      </c>
      <c r="C265" s="48" t="s">
        <v>8</v>
      </c>
      <c r="D265" s="35">
        <f t="shared" si="59"/>
        <v>0</v>
      </c>
      <c r="E265" s="35">
        <f t="shared" si="59"/>
        <v>0</v>
      </c>
      <c r="F265" s="35">
        <f t="shared" si="59"/>
        <v>0</v>
      </c>
      <c r="G265" s="35">
        <v>0</v>
      </c>
      <c r="H265" s="36">
        <v>0</v>
      </c>
    </row>
    <row r="266" spans="1:8" ht="33" customHeight="1" x14ac:dyDescent="0.2">
      <c r="A266" s="25" t="s">
        <v>227</v>
      </c>
      <c r="B266" s="26" t="s">
        <v>228</v>
      </c>
      <c r="C266" s="26" t="s">
        <v>8</v>
      </c>
      <c r="D266" s="18">
        <f t="shared" si="59"/>
        <v>0</v>
      </c>
      <c r="E266" s="18">
        <f t="shared" si="59"/>
        <v>0</v>
      </c>
      <c r="F266" s="18">
        <f t="shared" si="59"/>
        <v>0</v>
      </c>
      <c r="G266" s="18">
        <v>0</v>
      </c>
      <c r="H266" s="19">
        <v>0</v>
      </c>
    </row>
    <row r="267" spans="1:8" ht="36.75" customHeight="1" x14ac:dyDescent="0.2">
      <c r="A267" s="27" t="s">
        <v>26</v>
      </c>
      <c r="B267" s="26" t="s">
        <v>228</v>
      </c>
      <c r="C267" s="26" t="s">
        <v>27</v>
      </c>
      <c r="D267" s="18">
        <f t="shared" si="59"/>
        <v>0</v>
      </c>
      <c r="E267" s="18">
        <f t="shared" si="59"/>
        <v>0</v>
      </c>
      <c r="F267" s="18">
        <f t="shared" si="59"/>
        <v>0</v>
      </c>
      <c r="G267" s="18">
        <v>0</v>
      </c>
      <c r="H267" s="19">
        <v>0</v>
      </c>
    </row>
    <row r="268" spans="1:8" ht="32.25" customHeight="1" x14ac:dyDescent="0.2">
      <c r="A268" s="27" t="s">
        <v>28</v>
      </c>
      <c r="B268" s="26" t="s">
        <v>228</v>
      </c>
      <c r="C268" s="26" t="s">
        <v>29</v>
      </c>
      <c r="D268" s="18">
        <v>0</v>
      </c>
      <c r="E268" s="19">
        <v>0</v>
      </c>
      <c r="F268" s="18">
        <v>0</v>
      </c>
      <c r="G268" s="18">
        <v>0</v>
      </c>
      <c r="H268" s="19">
        <v>0</v>
      </c>
    </row>
    <row r="269" spans="1:8" ht="33.75" customHeight="1" outlineLevel="5" x14ac:dyDescent="0.2">
      <c r="A269" s="20" t="s">
        <v>229</v>
      </c>
      <c r="B269" s="37" t="s">
        <v>230</v>
      </c>
      <c r="C269" s="37" t="s">
        <v>8</v>
      </c>
      <c r="D269" s="38">
        <f>D270+D279</f>
        <v>20516523.280000001</v>
      </c>
      <c r="E269" s="38">
        <f>E270+E279</f>
        <v>11955932.980000002</v>
      </c>
      <c r="F269" s="38">
        <f>F270+F279</f>
        <v>10421223.879999999</v>
      </c>
      <c r="G269" s="18">
        <f t="shared" ref="G264:G327" si="60">E269/D269*100</f>
        <v>58.274654125511283</v>
      </c>
      <c r="H269" s="19">
        <f t="shared" ref="H264:H327" si="61">E269/F269*100</f>
        <v>114.72676451127161</v>
      </c>
    </row>
    <row r="270" spans="1:8" ht="33.75" customHeight="1" outlineLevel="5" x14ac:dyDescent="0.2">
      <c r="A270" s="46" t="s">
        <v>231</v>
      </c>
      <c r="B270" s="47" t="s">
        <v>232</v>
      </c>
      <c r="C270" s="33" t="s">
        <v>8</v>
      </c>
      <c r="D270" s="34">
        <f>D271+D274</f>
        <v>18436519.280000001</v>
      </c>
      <c r="E270" s="34">
        <f>E271+E274</f>
        <v>10649159.580000002</v>
      </c>
      <c r="F270" s="34">
        <f>F271+F274</f>
        <v>9323056.8499999996</v>
      </c>
      <c r="G270" s="35">
        <f t="shared" si="60"/>
        <v>57.761226065878105</v>
      </c>
      <c r="H270" s="36">
        <f t="shared" si="61"/>
        <v>114.22390479148481</v>
      </c>
    </row>
    <row r="271" spans="1:8" ht="33.75" customHeight="1" outlineLevel="5" x14ac:dyDescent="0.2">
      <c r="A271" s="20" t="s">
        <v>233</v>
      </c>
      <c r="B271" s="37" t="s">
        <v>234</v>
      </c>
      <c r="C271" s="37" t="s">
        <v>8</v>
      </c>
      <c r="D271" s="18">
        <f t="shared" ref="D271:F272" si="62">D272</f>
        <v>3106217.66</v>
      </c>
      <c r="E271" s="18">
        <f t="shared" si="62"/>
        <v>1233606.46</v>
      </c>
      <c r="F271" s="18">
        <f t="shared" si="62"/>
        <v>1848995.18</v>
      </c>
      <c r="G271" s="18">
        <f t="shared" si="60"/>
        <v>39.714102327265756</v>
      </c>
      <c r="H271" s="19">
        <f t="shared" si="61"/>
        <v>66.717667701005041</v>
      </c>
    </row>
    <row r="272" spans="1:8" ht="57.75" customHeight="1" outlineLevel="5" x14ac:dyDescent="0.2">
      <c r="A272" s="16" t="s">
        <v>22</v>
      </c>
      <c r="B272" s="37" t="s">
        <v>234</v>
      </c>
      <c r="C272" s="37" t="s">
        <v>23</v>
      </c>
      <c r="D272" s="18">
        <f t="shared" si="62"/>
        <v>3106217.66</v>
      </c>
      <c r="E272" s="18">
        <f t="shared" si="62"/>
        <v>1233606.46</v>
      </c>
      <c r="F272" s="18">
        <f t="shared" si="62"/>
        <v>1848995.18</v>
      </c>
      <c r="G272" s="18">
        <f t="shared" si="60"/>
        <v>39.714102327265756</v>
      </c>
      <c r="H272" s="19">
        <f t="shared" si="61"/>
        <v>66.717667701005041</v>
      </c>
    </row>
    <row r="273" spans="1:8" ht="30.75" customHeight="1" outlineLevel="5" x14ac:dyDescent="0.2">
      <c r="A273" s="16" t="s">
        <v>24</v>
      </c>
      <c r="B273" s="37" t="s">
        <v>234</v>
      </c>
      <c r="C273" s="37" t="s">
        <v>25</v>
      </c>
      <c r="D273" s="18">
        <v>3106217.66</v>
      </c>
      <c r="E273" s="18">
        <v>1233606.46</v>
      </c>
      <c r="F273" s="18">
        <v>1848995.18</v>
      </c>
      <c r="G273" s="18">
        <f t="shared" si="60"/>
        <v>39.714102327265756</v>
      </c>
      <c r="H273" s="19">
        <f t="shared" si="61"/>
        <v>66.717667701005041</v>
      </c>
    </row>
    <row r="274" spans="1:8" ht="33" customHeight="1" x14ac:dyDescent="0.2">
      <c r="A274" s="16" t="s">
        <v>235</v>
      </c>
      <c r="B274" s="17" t="s">
        <v>236</v>
      </c>
      <c r="C274" s="17" t="s">
        <v>8</v>
      </c>
      <c r="D274" s="18">
        <f>D275+D277</f>
        <v>15330301.619999999</v>
      </c>
      <c r="E274" s="18">
        <f>E275+E277</f>
        <v>9415553.120000001</v>
      </c>
      <c r="F274" s="18">
        <f>F275+F277</f>
        <v>7474061.6699999999</v>
      </c>
      <c r="G274" s="18">
        <f t="shared" si="60"/>
        <v>61.41792479618546</v>
      </c>
      <c r="H274" s="19">
        <f t="shared" si="61"/>
        <v>125.9763905587362</v>
      </c>
    </row>
    <row r="275" spans="1:8" ht="56.25" customHeight="1" x14ac:dyDescent="0.2">
      <c r="A275" s="27" t="s">
        <v>22</v>
      </c>
      <c r="B275" s="26" t="s">
        <v>236</v>
      </c>
      <c r="C275" s="26" t="s">
        <v>23</v>
      </c>
      <c r="D275" s="18">
        <f>D276</f>
        <v>14580938</v>
      </c>
      <c r="E275" s="18">
        <f>E276</f>
        <v>9158760.4100000001</v>
      </c>
      <c r="F275" s="18">
        <f>F276</f>
        <v>7296678.7599999998</v>
      </c>
      <c r="G275" s="18">
        <f t="shared" si="60"/>
        <v>62.813245691052252</v>
      </c>
      <c r="H275" s="19">
        <f t="shared" si="61"/>
        <v>125.5195783074326</v>
      </c>
    </row>
    <row r="276" spans="1:8" ht="22.5" customHeight="1" x14ac:dyDescent="0.2">
      <c r="A276" s="27" t="s">
        <v>237</v>
      </c>
      <c r="B276" s="26" t="s">
        <v>236</v>
      </c>
      <c r="C276" s="26" t="s">
        <v>136</v>
      </c>
      <c r="D276" s="18">
        <v>14580938</v>
      </c>
      <c r="E276" s="18">
        <v>9158760.4100000001</v>
      </c>
      <c r="F276" s="18">
        <v>7296678.7599999998</v>
      </c>
      <c r="G276" s="18">
        <f t="shared" si="60"/>
        <v>62.813245691052252</v>
      </c>
      <c r="H276" s="19">
        <f t="shared" si="61"/>
        <v>125.5195783074326</v>
      </c>
    </row>
    <row r="277" spans="1:8" ht="30.75" customHeight="1" x14ac:dyDescent="0.2">
      <c r="A277" s="27" t="s">
        <v>11</v>
      </c>
      <c r="B277" s="26" t="s">
        <v>236</v>
      </c>
      <c r="C277" s="26" t="s">
        <v>12</v>
      </c>
      <c r="D277" s="18">
        <f>D278</f>
        <v>749363.62</v>
      </c>
      <c r="E277" s="18">
        <f>E278</f>
        <v>256792.71</v>
      </c>
      <c r="F277" s="18">
        <f>F278</f>
        <v>177382.91</v>
      </c>
      <c r="G277" s="18">
        <f t="shared" si="60"/>
        <v>34.268104715304965</v>
      </c>
      <c r="H277" s="19">
        <f t="shared" si="61"/>
        <v>144.76744687523731</v>
      </c>
    </row>
    <row r="278" spans="1:8" ht="30.75" customHeight="1" x14ac:dyDescent="0.2">
      <c r="A278" s="27" t="s">
        <v>13</v>
      </c>
      <c r="B278" s="26" t="s">
        <v>236</v>
      </c>
      <c r="C278" s="26" t="s">
        <v>14</v>
      </c>
      <c r="D278" s="18">
        <v>749363.62</v>
      </c>
      <c r="E278" s="19">
        <v>256792.71</v>
      </c>
      <c r="F278" s="18">
        <v>177382.91</v>
      </c>
      <c r="G278" s="18">
        <f t="shared" si="60"/>
        <v>34.268104715304965</v>
      </c>
      <c r="H278" s="19">
        <f t="shared" si="61"/>
        <v>144.76744687523731</v>
      </c>
    </row>
    <row r="279" spans="1:8" ht="19.5" customHeight="1" x14ac:dyDescent="0.2">
      <c r="A279" s="46" t="s">
        <v>238</v>
      </c>
      <c r="B279" s="47" t="s">
        <v>239</v>
      </c>
      <c r="C279" s="26" t="s">
        <v>8</v>
      </c>
      <c r="D279" s="18">
        <f t="shared" ref="D279:F281" si="63">D280</f>
        <v>2080004</v>
      </c>
      <c r="E279" s="18">
        <f t="shared" si="63"/>
        <v>1306773.3999999999</v>
      </c>
      <c r="F279" s="18">
        <f t="shared" si="63"/>
        <v>1098167.03</v>
      </c>
      <c r="G279" s="18">
        <f t="shared" si="60"/>
        <v>62.825523412454977</v>
      </c>
      <c r="H279" s="19">
        <f t="shared" si="61"/>
        <v>118.99586896175529</v>
      </c>
    </row>
    <row r="280" spans="1:8" ht="19.5" customHeight="1" x14ac:dyDescent="0.2">
      <c r="A280" s="16" t="s">
        <v>240</v>
      </c>
      <c r="B280" s="17" t="s">
        <v>241</v>
      </c>
      <c r="C280" s="17" t="s">
        <v>8</v>
      </c>
      <c r="D280" s="18">
        <f t="shared" si="63"/>
        <v>2080004</v>
      </c>
      <c r="E280" s="18">
        <f t="shared" si="63"/>
        <v>1306773.3999999999</v>
      </c>
      <c r="F280" s="18">
        <f t="shared" si="63"/>
        <v>1098167.03</v>
      </c>
      <c r="G280" s="18">
        <f t="shared" si="60"/>
        <v>62.825523412454977</v>
      </c>
      <c r="H280" s="19">
        <f t="shared" si="61"/>
        <v>118.99586896175529</v>
      </c>
    </row>
    <row r="281" spans="1:8" ht="32.25" customHeight="1" x14ac:dyDescent="0.2">
      <c r="A281" s="25" t="s">
        <v>26</v>
      </c>
      <c r="B281" s="26" t="s">
        <v>241</v>
      </c>
      <c r="C281" s="26" t="s">
        <v>27</v>
      </c>
      <c r="D281" s="18">
        <f t="shared" si="63"/>
        <v>2080004</v>
      </c>
      <c r="E281" s="18">
        <f t="shared" si="63"/>
        <v>1306773.3999999999</v>
      </c>
      <c r="F281" s="18">
        <f t="shared" si="63"/>
        <v>1098167.03</v>
      </c>
      <c r="G281" s="18">
        <f t="shared" si="60"/>
        <v>62.825523412454977</v>
      </c>
      <c r="H281" s="19">
        <f t="shared" si="61"/>
        <v>118.99586896175529</v>
      </c>
    </row>
    <row r="282" spans="1:8" ht="20.25" customHeight="1" x14ac:dyDescent="0.2">
      <c r="A282" s="25" t="s">
        <v>242</v>
      </c>
      <c r="B282" s="26" t="s">
        <v>241</v>
      </c>
      <c r="C282" s="26" t="s">
        <v>243</v>
      </c>
      <c r="D282" s="18">
        <v>2080004</v>
      </c>
      <c r="E282" s="19">
        <v>1306773.3999999999</v>
      </c>
      <c r="F282" s="18">
        <v>1098167.03</v>
      </c>
      <c r="G282" s="18">
        <f t="shared" si="60"/>
        <v>62.825523412454977</v>
      </c>
      <c r="H282" s="19">
        <f t="shared" si="61"/>
        <v>118.99586896175529</v>
      </c>
    </row>
    <row r="283" spans="1:8" s="15" customFormat="1" ht="33.75" customHeight="1" outlineLevel="5" x14ac:dyDescent="0.2">
      <c r="A283" s="11" t="s">
        <v>244</v>
      </c>
      <c r="B283" s="30" t="s">
        <v>245</v>
      </c>
      <c r="C283" s="30" t="s">
        <v>8</v>
      </c>
      <c r="D283" s="32">
        <f>D284+D310+D353+D382+D389</f>
        <v>523235244.87</v>
      </c>
      <c r="E283" s="32">
        <f>E284+E310+E353+E382+E389</f>
        <v>369415685.18000001</v>
      </c>
      <c r="F283" s="32">
        <f>F284+F310+F353+F382+F389</f>
        <v>291500380.47000003</v>
      </c>
      <c r="G283" s="13">
        <f t="shared" si="60"/>
        <v>70.602217415950804</v>
      </c>
      <c r="H283" s="14">
        <f t="shared" si="61"/>
        <v>126.7290576377202</v>
      </c>
    </row>
    <row r="284" spans="1:8" ht="25.5" x14ac:dyDescent="0.2">
      <c r="A284" s="16" t="s">
        <v>246</v>
      </c>
      <c r="B284" s="17" t="s">
        <v>247</v>
      </c>
      <c r="C284" s="17" t="s">
        <v>8</v>
      </c>
      <c r="D284" s="18">
        <f>D285+D292+D296+D306</f>
        <v>111505351.16000001</v>
      </c>
      <c r="E284" s="18">
        <f>E285+E292+E296+E306</f>
        <v>78393226.840000004</v>
      </c>
      <c r="F284" s="18">
        <f>F285+F292+F296+F306</f>
        <v>74473994.890000001</v>
      </c>
      <c r="G284" s="18">
        <f t="shared" si="60"/>
        <v>70.304452678251167</v>
      </c>
      <c r="H284" s="19">
        <f t="shared" si="61"/>
        <v>105.26255098278105</v>
      </c>
    </row>
    <row r="285" spans="1:8" ht="25.5" x14ac:dyDescent="0.2">
      <c r="A285" s="51" t="s">
        <v>248</v>
      </c>
      <c r="B285" s="24" t="s">
        <v>249</v>
      </c>
      <c r="C285" s="40" t="s">
        <v>8</v>
      </c>
      <c r="D285" s="35">
        <f>D286+D289</f>
        <v>105258283.84</v>
      </c>
      <c r="E285" s="35">
        <f>E286+E289</f>
        <v>73492769.760000005</v>
      </c>
      <c r="F285" s="35">
        <f>F286+F289</f>
        <v>66943042.879999995</v>
      </c>
      <c r="G285" s="35">
        <f t="shared" si="60"/>
        <v>69.821364246935829</v>
      </c>
      <c r="H285" s="36">
        <f t="shared" si="61"/>
        <v>109.78402922577159</v>
      </c>
    </row>
    <row r="286" spans="1:8" s="43" customFormat="1" ht="31.5" customHeight="1" x14ac:dyDescent="0.2">
      <c r="A286" s="27" t="s">
        <v>250</v>
      </c>
      <c r="B286" s="26" t="s">
        <v>251</v>
      </c>
      <c r="C286" s="52" t="s">
        <v>8</v>
      </c>
      <c r="D286" s="18">
        <f t="shared" ref="D286:F287" si="64">D287</f>
        <v>49367569.840000004</v>
      </c>
      <c r="E286" s="18">
        <f t="shared" si="64"/>
        <v>32280221.77</v>
      </c>
      <c r="F286" s="18">
        <f t="shared" si="64"/>
        <v>29360991.399999999</v>
      </c>
      <c r="G286" s="18">
        <f t="shared" si="60"/>
        <v>65.387504134029697</v>
      </c>
      <c r="H286" s="19">
        <f t="shared" si="61"/>
        <v>109.94254700132504</v>
      </c>
    </row>
    <row r="287" spans="1:8" ht="31.5" customHeight="1" x14ac:dyDescent="0.2">
      <c r="A287" s="27" t="s">
        <v>26</v>
      </c>
      <c r="B287" s="26" t="s">
        <v>251</v>
      </c>
      <c r="C287" s="26" t="s">
        <v>27</v>
      </c>
      <c r="D287" s="18">
        <f t="shared" si="64"/>
        <v>49367569.840000004</v>
      </c>
      <c r="E287" s="18">
        <f t="shared" si="64"/>
        <v>32280221.77</v>
      </c>
      <c r="F287" s="18">
        <f t="shared" si="64"/>
        <v>29360991.399999999</v>
      </c>
      <c r="G287" s="18">
        <f t="shared" si="60"/>
        <v>65.387504134029697</v>
      </c>
      <c r="H287" s="19">
        <f t="shared" si="61"/>
        <v>109.94254700132504</v>
      </c>
    </row>
    <row r="288" spans="1:8" ht="23.25" customHeight="1" x14ac:dyDescent="0.2">
      <c r="A288" s="27" t="s">
        <v>28</v>
      </c>
      <c r="B288" s="26" t="s">
        <v>251</v>
      </c>
      <c r="C288" s="52" t="s">
        <v>29</v>
      </c>
      <c r="D288" s="18">
        <v>49367569.840000004</v>
      </c>
      <c r="E288" s="18">
        <v>32280221.77</v>
      </c>
      <c r="F288" s="18">
        <v>29360991.399999999</v>
      </c>
      <c r="G288" s="18">
        <f t="shared" si="60"/>
        <v>65.387504134029697</v>
      </c>
      <c r="H288" s="19">
        <f t="shared" si="61"/>
        <v>109.94254700132504</v>
      </c>
    </row>
    <row r="289" spans="1:8" s="43" customFormat="1" ht="57.75" customHeight="1" x14ac:dyDescent="0.2">
      <c r="A289" s="25" t="s">
        <v>252</v>
      </c>
      <c r="B289" s="26" t="s">
        <v>253</v>
      </c>
      <c r="C289" s="26" t="s">
        <v>8</v>
      </c>
      <c r="D289" s="18">
        <f t="shared" ref="D289:F290" si="65">D290</f>
        <v>55890714</v>
      </c>
      <c r="E289" s="18">
        <f t="shared" si="65"/>
        <v>41212547.990000002</v>
      </c>
      <c r="F289" s="18">
        <f t="shared" si="65"/>
        <v>37582051.479999997</v>
      </c>
      <c r="G289" s="18">
        <f t="shared" si="60"/>
        <v>73.737737524698659</v>
      </c>
      <c r="H289" s="19">
        <f t="shared" si="61"/>
        <v>109.66018715591414</v>
      </c>
    </row>
    <row r="290" spans="1:8" ht="28.5" customHeight="1" x14ac:dyDescent="0.2">
      <c r="A290" s="27" t="s">
        <v>26</v>
      </c>
      <c r="B290" s="26" t="s">
        <v>253</v>
      </c>
      <c r="C290" s="26" t="s">
        <v>27</v>
      </c>
      <c r="D290" s="18">
        <f t="shared" si="65"/>
        <v>55890714</v>
      </c>
      <c r="E290" s="18">
        <f t="shared" si="65"/>
        <v>41212547.990000002</v>
      </c>
      <c r="F290" s="18">
        <f t="shared" si="65"/>
        <v>37582051.479999997</v>
      </c>
      <c r="G290" s="18">
        <f t="shared" si="60"/>
        <v>73.737737524698659</v>
      </c>
      <c r="H290" s="19">
        <f t="shared" si="61"/>
        <v>109.66018715591414</v>
      </c>
    </row>
    <row r="291" spans="1:8" ht="22.5" customHeight="1" x14ac:dyDescent="0.2">
      <c r="A291" s="27" t="s">
        <v>28</v>
      </c>
      <c r="B291" s="26" t="s">
        <v>253</v>
      </c>
      <c r="C291" s="52" t="s">
        <v>29</v>
      </c>
      <c r="D291" s="18">
        <v>55890714</v>
      </c>
      <c r="E291" s="18">
        <v>41212547.990000002</v>
      </c>
      <c r="F291" s="18">
        <v>37582051.479999997</v>
      </c>
      <c r="G291" s="18">
        <f t="shared" si="60"/>
        <v>73.737737524698659</v>
      </c>
      <c r="H291" s="19">
        <f t="shared" si="61"/>
        <v>109.66018715591414</v>
      </c>
    </row>
    <row r="292" spans="1:8" ht="42" customHeight="1" x14ac:dyDescent="0.2">
      <c r="A292" s="49" t="s">
        <v>254</v>
      </c>
      <c r="B292" s="47" t="s">
        <v>255</v>
      </c>
      <c r="C292" s="77" t="s">
        <v>8</v>
      </c>
      <c r="D292" s="35">
        <f t="shared" ref="D292:F294" si="66">D293</f>
        <v>2847994.62</v>
      </c>
      <c r="E292" s="35">
        <f t="shared" si="66"/>
        <v>2228242.7599999998</v>
      </c>
      <c r="F292" s="35">
        <f t="shared" si="66"/>
        <v>1785150.37</v>
      </c>
      <c r="G292" s="35">
        <f t="shared" si="60"/>
        <v>78.239008752060059</v>
      </c>
      <c r="H292" s="36">
        <f t="shared" si="61"/>
        <v>124.82101213692154</v>
      </c>
    </row>
    <row r="293" spans="1:8" s="43" customFormat="1" ht="35.25" customHeight="1" outlineLevel="5" x14ac:dyDescent="0.2">
      <c r="A293" s="27" t="s">
        <v>256</v>
      </c>
      <c r="B293" s="26" t="s">
        <v>257</v>
      </c>
      <c r="C293" s="52" t="s">
        <v>8</v>
      </c>
      <c r="D293" s="18">
        <f t="shared" si="66"/>
        <v>2847994.62</v>
      </c>
      <c r="E293" s="18">
        <f t="shared" si="66"/>
        <v>2228242.7599999998</v>
      </c>
      <c r="F293" s="18">
        <f t="shared" si="66"/>
        <v>1785150.37</v>
      </c>
      <c r="G293" s="18">
        <f t="shared" si="60"/>
        <v>78.239008752060059</v>
      </c>
      <c r="H293" s="19">
        <f t="shared" si="61"/>
        <v>124.82101213692154</v>
      </c>
    </row>
    <row r="294" spans="1:8" s="53" customFormat="1" ht="30" customHeight="1" outlineLevel="5" x14ac:dyDescent="0.2">
      <c r="A294" s="27" t="s">
        <v>26</v>
      </c>
      <c r="B294" s="26" t="s">
        <v>257</v>
      </c>
      <c r="C294" s="26" t="s">
        <v>27</v>
      </c>
      <c r="D294" s="18">
        <f t="shared" si="66"/>
        <v>2847994.62</v>
      </c>
      <c r="E294" s="18">
        <f t="shared" si="66"/>
        <v>2228242.7599999998</v>
      </c>
      <c r="F294" s="18">
        <f t="shared" si="66"/>
        <v>1785150.37</v>
      </c>
      <c r="G294" s="18">
        <f t="shared" si="60"/>
        <v>78.239008752060059</v>
      </c>
      <c r="H294" s="19">
        <f t="shared" si="61"/>
        <v>124.82101213692154</v>
      </c>
    </row>
    <row r="295" spans="1:8" ht="22.5" customHeight="1" outlineLevel="5" x14ac:dyDescent="0.2">
      <c r="A295" s="27" t="s">
        <v>28</v>
      </c>
      <c r="B295" s="26" t="s">
        <v>257</v>
      </c>
      <c r="C295" s="52" t="s">
        <v>29</v>
      </c>
      <c r="D295" s="18">
        <v>2847994.62</v>
      </c>
      <c r="E295" s="19">
        <v>2228242.7599999998</v>
      </c>
      <c r="F295" s="18">
        <v>1785150.37</v>
      </c>
      <c r="G295" s="18">
        <f t="shared" si="60"/>
        <v>78.239008752060059</v>
      </c>
      <c r="H295" s="19">
        <f t="shared" si="61"/>
        <v>124.82101213692154</v>
      </c>
    </row>
    <row r="296" spans="1:8" ht="42.75" customHeight="1" outlineLevel="5" x14ac:dyDescent="0.2">
      <c r="A296" s="49" t="s">
        <v>258</v>
      </c>
      <c r="B296" s="47" t="s">
        <v>259</v>
      </c>
      <c r="C296" s="77" t="s">
        <v>8</v>
      </c>
      <c r="D296" s="35">
        <f>D297+D300+D303</f>
        <v>1972682.5</v>
      </c>
      <c r="E296" s="35">
        <f>E297+E300+E303</f>
        <v>1459581.55</v>
      </c>
      <c r="F296" s="35">
        <f>F297+F300+F303</f>
        <v>4129217.49</v>
      </c>
      <c r="G296" s="35">
        <f t="shared" si="60"/>
        <v>73.989684097669041</v>
      </c>
      <c r="H296" s="36">
        <f t="shared" si="61"/>
        <v>35.347654937885089</v>
      </c>
    </row>
    <row r="297" spans="1:8" s="43" customFormat="1" ht="29.25" customHeight="1" outlineLevel="5" x14ac:dyDescent="0.2">
      <c r="A297" s="27" t="s">
        <v>260</v>
      </c>
      <c r="B297" s="26" t="s">
        <v>261</v>
      </c>
      <c r="C297" s="52" t="s">
        <v>8</v>
      </c>
      <c r="D297" s="18">
        <f t="shared" ref="D297:F298" si="67">D298</f>
        <v>1972682.5</v>
      </c>
      <c r="E297" s="18">
        <f t="shared" si="67"/>
        <v>1459581.55</v>
      </c>
      <c r="F297" s="18">
        <f t="shared" si="67"/>
        <v>1339357.49</v>
      </c>
      <c r="G297" s="18">
        <f t="shared" si="60"/>
        <v>73.989684097669041</v>
      </c>
      <c r="H297" s="19">
        <f t="shared" si="61"/>
        <v>108.97624875342282</v>
      </c>
    </row>
    <row r="298" spans="1:8" ht="31.5" customHeight="1" outlineLevel="5" x14ac:dyDescent="0.2">
      <c r="A298" s="27" t="s">
        <v>26</v>
      </c>
      <c r="B298" s="26" t="s">
        <v>261</v>
      </c>
      <c r="C298" s="52" t="s">
        <v>27</v>
      </c>
      <c r="D298" s="18">
        <f t="shared" si="67"/>
        <v>1972682.5</v>
      </c>
      <c r="E298" s="18">
        <f t="shared" si="67"/>
        <v>1459581.55</v>
      </c>
      <c r="F298" s="18">
        <f t="shared" si="67"/>
        <v>1339357.49</v>
      </c>
      <c r="G298" s="18">
        <f t="shared" si="60"/>
        <v>73.989684097669041</v>
      </c>
      <c r="H298" s="19">
        <f t="shared" si="61"/>
        <v>108.97624875342282</v>
      </c>
    </row>
    <row r="299" spans="1:8" ht="21" customHeight="1" outlineLevel="5" x14ac:dyDescent="0.2">
      <c r="A299" s="27" t="s">
        <v>28</v>
      </c>
      <c r="B299" s="26" t="s">
        <v>261</v>
      </c>
      <c r="C299" s="52" t="s">
        <v>29</v>
      </c>
      <c r="D299" s="18">
        <v>1972682.5</v>
      </c>
      <c r="E299" s="18">
        <v>1459581.55</v>
      </c>
      <c r="F299" s="18">
        <v>1339357.49</v>
      </c>
      <c r="G299" s="18">
        <f t="shared" si="60"/>
        <v>73.989684097669041</v>
      </c>
      <c r="H299" s="19">
        <f t="shared" si="61"/>
        <v>108.97624875342282</v>
      </c>
    </row>
    <row r="300" spans="1:8" ht="51" customHeight="1" outlineLevel="5" x14ac:dyDescent="0.2">
      <c r="A300" s="27" t="s">
        <v>262</v>
      </c>
      <c r="B300" s="26" t="s">
        <v>263</v>
      </c>
      <c r="C300" s="52" t="s">
        <v>8</v>
      </c>
      <c r="D300" s="18">
        <f t="shared" ref="D300:F301" si="68">D301</f>
        <v>0</v>
      </c>
      <c r="E300" s="18">
        <f t="shared" si="68"/>
        <v>0</v>
      </c>
      <c r="F300" s="18">
        <f t="shared" si="68"/>
        <v>2706164.2</v>
      </c>
      <c r="G300" s="18">
        <v>0</v>
      </c>
      <c r="H300" s="19">
        <f t="shared" si="61"/>
        <v>0</v>
      </c>
    </row>
    <row r="301" spans="1:8" ht="27" customHeight="1" outlineLevel="5" x14ac:dyDescent="0.2">
      <c r="A301" s="27" t="s">
        <v>26</v>
      </c>
      <c r="B301" s="26" t="s">
        <v>263</v>
      </c>
      <c r="C301" s="52" t="s">
        <v>27</v>
      </c>
      <c r="D301" s="18">
        <f t="shared" si="68"/>
        <v>0</v>
      </c>
      <c r="E301" s="18">
        <f t="shared" si="68"/>
        <v>0</v>
      </c>
      <c r="F301" s="18">
        <f t="shared" si="68"/>
        <v>2706164.2</v>
      </c>
      <c r="G301" s="18">
        <v>0</v>
      </c>
      <c r="H301" s="19">
        <f t="shared" si="61"/>
        <v>0</v>
      </c>
    </row>
    <row r="302" spans="1:8" ht="21" customHeight="1" outlineLevel="5" x14ac:dyDescent="0.2">
      <c r="A302" s="27" t="s">
        <v>28</v>
      </c>
      <c r="B302" s="26" t="s">
        <v>263</v>
      </c>
      <c r="C302" s="52" t="s">
        <v>29</v>
      </c>
      <c r="D302" s="18">
        <v>0</v>
      </c>
      <c r="E302" s="18">
        <v>0</v>
      </c>
      <c r="F302" s="18">
        <v>2706164.2</v>
      </c>
      <c r="G302" s="18">
        <v>0</v>
      </c>
      <c r="H302" s="19">
        <f t="shared" si="61"/>
        <v>0</v>
      </c>
    </row>
    <row r="303" spans="1:8" ht="55.5" customHeight="1" outlineLevel="5" x14ac:dyDescent="0.2">
      <c r="A303" s="27" t="s">
        <v>264</v>
      </c>
      <c r="B303" s="26" t="s">
        <v>265</v>
      </c>
      <c r="C303" s="52" t="s">
        <v>8</v>
      </c>
      <c r="D303" s="18">
        <f t="shared" ref="D303:F304" si="69">D304</f>
        <v>0</v>
      </c>
      <c r="E303" s="18">
        <f t="shared" si="69"/>
        <v>0</v>
      </c>
      <c r="F303" s="18">
        <f t="shared" si="69"/>
        <v>83695.8</v>
      </c>
      <c r="G303" s="18">
        <v>0</v>
      </c>
      <c r="H303" s="19">
        <f t="shared" si="61"/>
        <v>0</v>
      </c>
    </row>
    <row r="304" spans="1:8" ht="30" customHeight="1" outlineLevel="5" x14ac:dyDescent="0.2">
      <c r="A304" s="27" t="s">
        <v>26</v>
      </c>
      <c r="B304" s="26" t="s">
        <v>265</v>
      </c>
      <c r="C304" s="52" t="s">
        <v>27</v>
      </c>
      <c r="D304" s="18">
        <f t="shared" si="69"/>
        <v>0</v>
      </c>
      <c r="E304" s="18">
        <f t="shared" si="69"/>
        <v>0</v>
      </c>
      <c r="F304" s="18">
        <f t="shared" si="69"/>
        <v>83695.8</v>
      </c>
      <c r="G304" s="18">
        <v>0</v>
      </c>
      <c r="H304" s="19">
        <f t="shared" si="61"/>
        <v>0</v>
      </c>
    </row>
    <row r="305" spans="1:8" ht="21" customHeight="1" outlineLevel="5" x14ac:dyDescent="0.2">
      <c r="A305" s="27" t="s">
        <v>28</v>
      </c>
      <c r="B305" s="26" t="s">
        <v>265</v>
      </c>
      <c r="C305" s="52" t="s">
        <v>29</v>
      </c>
      <c r="D305" s="18">
        <v>0</v>
      </c>
      <c r="E305" s="18">
        <v>0</v>
      </c>
      <c r="F305" s="18">
        <v>83695.8</v>
      </c>
      <c r="G305" s="18">
        <v>0</v>
      </c>
      <c r="H305" s="19">
        <f t="shared" si="61"/>
        <v>0</v>
      </c>
    </row>
    <row r="306" spans="1:8" ht="30.75" customHeight="1" outlineLevel="5" x14ac:dyDescent="0.2">
      <c r="A306" s="49" t="s">
        <v>266</v>
      </c>
      <c r="B306" s="47" t="s">
        <v>267</v>
      </c>
      <c r="C306" s="77" t="s">
        <v>8</v>
      </c>
      <c r="D306" s="35">
        <f t="shared" ref="D306:F308" si="70">D307</f>
        <v>1426390.2</v>
      </c>
      <c r="E306" s="35">
        <f t="shared" si="70"/>
        <v>1212632.77</v>
      </c>
      <c r="F306" s="35">
        <f t="shared" si="70"/>
        <v>1616584.15</v>
      </c>
      <c r="G306" s="35">
        <f t="shared" si="60"/>
        <v>85.014098526476133</v>
      </c>
      <c r="H306" s="36">
        <f t="shared" si="61"/>
        <v>75.012041284705163</v>
      </c>
    </row>
    <row r="307" spans="1:8" s="43" customFormat="1" ht="32.25" customHeight="1" outlineLevel="5" x14ac:dyDescent="0.2">
      <c r="A307" s="25" t="s">
        <v>213</v>
      </c>
      <c r="B307" s="26" t="s">
        <v>268</v>
      </c>
      <c r="C307" s="52" t="s">
        <v>8</v>
      </c>
      <c r="D307" s="18">
        <f t="shared" si="70"/>
        <v>1426390.2</v>
      </c>
      <c r="E307" s="18">
        <f t="shared" si="70"/>
        <v>1212632.77</v>
      </c>
      <c r="F307" s="18">
        <f t="shared" si="70"/>
        <v>1616584.15</v>
      </c>
      <c r="G307" s="18">
        <f t="shared" si="60"/>
        <v>85.014098526476133</v>
      </c>
      <c r="H307" s="19">
        <f t="shared" si="61"/>
        <v>75.012041284705163</v>
      </c>
    </row>
    <row r="308" spans="1:8" ht="29.25" customHeight="1" outlineLevel="5" x14ac:dyDescent="0.2">
      <c r="A308" s="25" t="s">
        <v>26</v>
      </c>
      <c r="B308" s="26" t="s">
        <v>268</v>
      </c>
      <c r="C308" s="52" t="s">
        <v>27</v>
      </c>
      <c r="D308" s="18">
        <f t="shared" si="70"/>
        <v>1426390.2</v>
      </c>
      <c r="E308" s="18">
        <f t="shared" si="70"/>
        <v>1212632.77</v>
      </c>
      <c r="F308" s="18">
        <f t="shared" si="70"/>
        <v>1616584.15</v>
      </c>
      <c r="G308" s="18">
        <f t="shared" si="60"/>
        <v>85.014098526476133</v>
      </c>
      <c r="H308" s="19">
        <f t="shared" si="61"/>
        <v>75.012041284705163</v>
      </c>
    </row>
    <row r="309" spans="1:8" ht="21" customHeight="1" outlineLevel="5" x14ac:dyDescent="0.2">
      <c r="A309" s="25" t="s">
        <v>28</v>
      </c>
      <c r="B309" s="26" t="s">
        <v>268</v>
      </c>
      <c r="C309" s="52" t="s">
        <v>29</v>
      </c>
      <c r="D309" s="18">
        <v>1426390.2</v>
      </c>
      <c r="E309" s="18">
        <v>1212632.77</v>
      </c>
      <c r="F309" s="18">
        <v>1616584.15</v>
      </c>
      <c r="G309" s="18">
        <f t="shared" si="60"/>
        <v>85.014098526476133</v>
      </c>
      <c r="H309" s="19">
        <f t="shared" si="61"/>
        <v>75.012041284705163</v>
      </c>
    </row>
    <row r="310" spans="1:8" ht="22.5" customHeight="1" outlineLevel="5" x14ac:dyDescent="0.2">
      <c r="A310" s="20" t="s">
        <v>269</v>
      </c>
      <c r="B310" s="17" t="s">
        <v>270</v>
      </c>
      <c r="C310" s="54" t="s">
        <v>8</v>
      </c>
      <c r="D310" s="18">
        <f>D311+D321+D331+D341+D349+D345</f>
        <v>349904450.59999996</v>
      </c>
      <c r="E310" s="18">
        <f>E311+E321+E331+E341+E349+E345</f>
        <v>249025613.41</v>
      </c>
      <c r="F310" s="18">
        <f>F311+F321+F331+F341+F349+F345</f>
        <v>184294532.41999999</v>
      </c>
      <c r="G310" s="18">
        <f t="shared" si="60"/>
        <v>71.169604440007092</v>
      </c>
      <c r="H310" s="19">
        <f t="shared" si="61"/>
        <v>135.12371210366697</v>
      </c>
    </row>
    <row r="311" spans="1:8" ht="38.25" customHeight="1" outlineLevel="5" x14ac:dyDescent="0.2">
      <c r="A311" s="51" t="s">
        <v>271</v>
      </c>
      <c r="B311" s="24" t="s">
        <v>272</v>
      </c>
      <c r="C311" s="55" t="s">
        <v>8</v>
      </c>
      <c r="D311" s="35">
        <f>D312+D315+D318</f>
        <v>297878764.61000001</v>
      </c>
      <c r="E311" s="35">
        <f>E312+E315+E318</f>
        <v>213673982.38999999</v>
      </c>
      <c r="F311" s="35">
        <f>F312+F315+F318</f>
        <v>169326719.94</v>
      </c>
      <c r="G311" s="35">
        <f t="shared" si="60"/>
        <v>71.731861339546725</v>
      </c>
      <c r="H311" s="36">
        <f t="shared" si="61"/>
        <v>126.19035109503933</v>
      </c>
    </row>
    <row r="312" spans="1:8" ht="58.5" customHeight="1" x14ac:dyDescent="0.2">
      <c r="A312" s="16" t="s">
        <v>273</v>
      </c>
      <c r="B312" s="17" t="s">
        <v>274</v>
      </c>
      <c r="C312" s="17" t="s">
        <v>8</v>
      </c>
      <c r="D312" s="18">
        <f t="shared" ref="D312:F313" si="71">D313</f>
        <v>20358000</v>
      </c>
      <c r="E312" s="18">
        <f t="shared" si="71"/>
        <v>18889343.84</v>
      </c>
      <c r="F312" s="18">
        <f t="shared" si="71"/>
        <v>10933621.310000001</v>
      </c>
      <c r="G312" s="18">
        <f t="shared" si="60"/>
        <v>92.785852441300719</v>
      </c>
      <c r="H312" s="19">
        <f t="shared" si="61"/>
        <v>172.76383829686523</v>
      </c>
    </row>
    <row r="313" spans="1:8" ht="36" customHeight="1" x14ac:dyDescent="0.2">
      <c r="A313" s="16" t="s">
        <v>26</v>
      </c>
      <c r="B313" s="17" t="s">
        <v>274</v>
      </c>
      <c r="C313" s="17" t="s">
        <v>27</v>
      </c>
      <c r="D313" s="18">
        <f t="shared" si="71"/>
        <v>20358000</v>
      </c>
      <c r="E313" s="18">
        <f t="shared" si="71"/>
        <v>18889343.84</v>
      </c>
      <c r="F313" s="18">
        <f t="shared" si="71"/>
        <v>10933621.310000001</v>
      </c>
      <c r="G313" s="18">
        <f t="shared" si="60"/>
        <v>92.785852441300719</v>
      </c>
      <c r="H313" s="19">
        <f t="shared" si="61"/>
        <v>172.76383829686523</v>
      </c>
    </row>
    <row r="314" spans="1:8" ht="19.5" customHeight="1" x14ac:dyDescent="0.2">
      <c r="A314" s="16" t="s">
        <v>28</v>
      </c>
      <c r="B314" s="17" t="s">
        <v>274</v>
      </c>
      <c r="C314" s="17" t="s">
        <v>29</v>
      </c>
      <c r="D314" s="18">
        <v>20358000</v>
      </c>
      <c r="E314" s="19">
        <v>18889343.84</v>
      </c>
      <c r="F314" s="18">
        <v>10933621.310000001</v>
      </c>
      <c r="G314" s="18">
        <f t="shared" si="60"/>
        <v>92.785852441300719</v>
      </c>
      <c r="H314" s="19">
        <f t="shared" si="61"/>
        <v>172.76383829686523</v>
      </c>
    </row>
    <row r="315" spans="1:8" ht="33" customHeight="1" x14ac:dyDescent="0.2">
      <c r="A315" s="16" t="s">
        <v>275</v>
      </c>
      <c r="B315" s="17" t="s">
        <v>276</v>
      </c>
      <c r="C315" s="17" t="s">
        <v>8</v>
      </c>
      <c r="D315" s="18">
        <f t="shared" ref="D315:F316" si="72">D316</f>
        <v>96608773.609999999</v>
      </c>
      <c r="E315" s="18">
        <f t="shared" si="72"/>
        <v>61458411.670000002</v>
      </c>
      <c r="F315" s="18">
        <f t="shared" si="72"/>
        <v>56114473.719999999</v>
      </c>
      <c r="G315" s="18">
        <f t="shared" si="60"/>
        <v>63.615766325842714</v>
      </c>
      <c r="H315" s="19">
        <f t="shared" si="61"/>
        <v>109.52327910382833</v>
      </c>
    </row>
    <row r="316" spans="1:8" ht="33" customHeight="1" x14ac:dyDescent="0.2">
      <c r="A316" s="16" t="s">
        <v>26</v>
      </c>
      <c r="B316" s="17" t="s">
        <v>276</v>
      </c>
      <c r="C316" s="17" t="s">
        <v>27</v>
      </c>
      <c r="D316" s="18">
        <f t="shared" si="72"/>
        <v>96608773.609999999</v>
      </c>
      <c r="E316" s="18">
        <f t="shared" si="72"/>
        <v>61458411.670000002</v>
      </c>
      <c r="F316" s="18">
        <f t="shared" si="72"/>
        <v>56114473.719999999</v>
      </c>
      <c r="G316" s="18">
        <f t="shared" si="60"/>
        <v>63.615766325842714</v>
      </c>
      <c r="H316" s="19">
        <f t="shared" si="61"/>
        <v>109.52327910382833</v>
      </c>
    </row>
    <row r="317" spans="1:8" ht="21" customHeight="1" x14ac:dyDescent="0.2">
      <c r="A317" s="16" t="s">
        <v>28</v>
      </c>
      <c r="B317" s="17" t="s">
        <v>276</v>
      </c>
      <c r="C317" s="17" t="s">
        <v>29</v>
      </c>
      <c r="D317" s="18">
        <v>96608773.609999999</v>
      </c>
      <c r="E317" s="18">
        <v>61458411.670000002</v>
      </c>
      <c r="F317" s="18">
        <v>56114473.719999999</v>
      </c>
      <c r="G317" s="18">
        <f t="shared" si="60"/>
        <v>63.615766325842714</v>
      </c>
      <c r="H317" s="19">
        <f t="shared" si="61"/>
        <v>109.52327910382833</v>
      </c>
    </row>
    <row r="318" spans="1:8" ht="69.75" customHeight="1" x14ac:dyDescent="0.2">
      <c r="A318" s="56" t="s">
        <v>277</v>
      </c>
      <c r="B318" s="17" t="s">
        <v>278</v>
      </c>
      <c r="C318" s="17" t="s">
        <v>8</v>
      </c>
      <c r="D318" s="18">
        <f t="shared" ref="D318:F319" si="73">D319</f>
        <v>180911991</v>
      </c>
      <c r="E318" s="18">
        <f t="shared" si="73"/>
        <v>133326226.88</v>
      </c>
      <c r="F318" s="18">
        <f t="shared" si="73"/>
        <v>102278624.91</v>
      </c>
      <c r="G318" s="18">
        <f t="shared" si="60"/>
        <v>73.696732949006133</v>
      </c>
      <c r="H318" s="19">
        <f t="shared" si="61"/>
        <v>130.35590476242746</v>
      </c>
    </row>
    <row r="319" spans="1:8" ht="32.25" customHeight="1" x14ac:dyDescent="0.2">
      <c r="A319" s="16" t="s">
        <v>26</v>
      </c>
      <c r="B319" s="17" t="s">
        <v>278</v>
      </c>
      <c r="C319" s="17" t="s">
        <v>27</v>
      </c>
      <c r="D319" s="18">
        <f t="shared" si="73"/>
        <v>180911991</v>
      </c>
      <c r="E319" s="18">
        <f t="shared" si="73"/>
        <v>133326226.88</v>
      </c>
      <c r="F319" s="18">
        <f t="shared" si="73"/>
        <v>102278624.91</v>
      </c>
      <c r="G319" s="18">
        <f t="shared" si="60"/>
        <v>73.696732949006133</v>
      </c>
      <c r="H319" s="19">
        <f t="shared" si="61"/>
        <v>130.35590476242746</v>
      </c>
    </row>
    <row r="320" spans="1:8" ht="22.5" customHeight="1" x14ac:dyDescent="0.2">
      <c r="A320" s="16" t="s">
        <v>28</v>
      </c>
      <c r="B320" s="17" t="s">
        <v>278</v>
      </c>
      <c r="C320" s="17" t="s">
        <v>29</v>
      </c>
      <c r="D320" s="18">
        <v>180911991</v>
      </c>
      <c r="E320" s="18">
        <v>133326226.88</v>
      </c>
      <c r="F320" s="18">
        <v>102278624.91</v>
      </c>
      <c r="G320" s="18">
        <f t="shared" si="60"/>
        <v>73.696732949006133</v>
      </c>
      <c r="H320" s="19">
        <f t="shared" si="61"/>
        <v>130.35590476242746</v>
      </c>
    </row>
    <row r="321" spans="1:8" ht="30" customHeight="1" x14ac:dyDescent="0.2">
      <c r="A321" s="51" t="s">
        <v>279</v>
      </c>
      <c r="B321" s="24" t="s">
        <v>280</v>
      </c>
      <c r="C321" s="40" t="s">
        <v>8</v>
      </c>
      <c r="D321" s="35">
        <f>D322+D325+D328</f>
        <v>25959253.699999999</v>
      </c>
      <c r="E321" s="35">
        <f>E322+E325+E328</f>
        <v>14950065.049999999</v>
      </c>
      <c r="F321" s="35">
        <f>F322+F325+F328</f>
        <v>11246212.23</v>
      </c>
      <c r="G321" s="35">
        <f t="shared" si="60"/>
        <v>57.590504036716581</v>
      </c>
      <c r="H321" s="36">
        <f t="shared" si="61"/>
        <v>132.93422482388985</v>
      </c>
    </row>
    <row r="322" spans="1:8" ht="25.5" x14ac:dyDescent="0.2">
      <c r="A322" s="16" t="s">
        <v>281</v>
      </c>
      <c r="B322" s="17" t="s">
        <v>282</v>
      </c>
      <c r="C322" s="54" t="s">
        <v>8</v>
      </c>
      <c r="D322" s="18">
        <f t="shared" ref="D322:F323" si="74">D323</f>
        <v>2509453.7000000002</v>
      </c>
      <c r="E322" s="18">
        <f t="shared" si="74"/>
        <v>1316544.1299999999</v>
      </c>
      <c r="F322" s="18">
        <f t="shared" si="74"/>
        <v>981454.62</v>
      </c>
      <c r="G322" s="18">
        <f t="shared" si="60"/>
        <v>52.463375992950169</v>
      </c>
      <c r="H322" s="19">
        <f t="shared" si="61"/>
        <v>134.14212977060518</v>
      </c>
    </row>
    <row r="323" spans="1:8" ht="31.5" customHeight="1" x14ac:dyDescent="0.2">
      <c r="A323" s="16" t="s">
        <v>26</v>
      </c>
      <c r="B323" s="17" t="s">
        <v>282</v>
      </c>
      <c r="C323" s="17" t="s">
        <v>27</v>
      </c>
      <c r="D323" s="18">
        <f t="shared" si="74"/>
        <v>2509453.7000000002</v>
      </c>
      <c r="E323" s="18">
        <f t="shared" si="74"/>
        <v>1316544.1299999999</v>
      </c>
      <c r="F323" s="18">
        <f t="shared" si="74"/>
        <v>981454.62</v>
      </c>
      <c r="G323" s="18">
        <f t="shared" si="60"/>
        <v>52.463375992950169</v>
      </c>
      <c r="H323" s="19">
        <f t="shared" si="61"/>
        <v>134.14212977060518</v>
      </c>
    </row>
    <row r="324" spans="1:8" ht="19.5" customHeight="1" x14ac:dyDescent="0.2">
      <c r="A324" s="16" t="s">
        <v>28</v>
      </c>
      <c r="B324" s="17" t="s">
        <v>282</v>
      </c>
      <c r="C324" s="54" t="s">
        <v>29</v>
      </c>
      <c r="D324" s="18">
        <v>2509453.7000000002</v>
      </c>
      <c r="E324" s="19">
        <v>1316544.1299999999</v>
      </c>
      <c r="F324" s="18">
        <v>981454.62</v>
      </c>
      <c r="G324" s="18">
        <f t="shared" si="60"/>
        <v>52.463375992950169</v>
      </c>
      <c r="H324" s="19">
        <f t="shared" si="61"/>
        <v>134.14212977060518</v>
      </c>
    </row>
    <row r="325" spans="1:8" ht="34.5" customHeight="1" x14ac:dyDescent="0.2">
      <c r="A325" s="16" t="s">
        <v>283</v>
      </c>
      <c r="B325" s="17" t="s">
        <v>284</v>
      </c>
      <c r="C325" s="17" t="s">
        <v>8</v>
      </c>
      <c r="D325" s="18">
        <f t="shared" ref="D325:F326" si="75">D326</f>
        <v>6890100</v>
      </c>
      <c r="E325" s="18">
        <f t="shared" si="75"/>
        <v>3668027.89</v>
      </c>
      <c r="F325" s="18">
        <f t="shared" si="75"/>
        <v>4203368</v>
      </c>
      <c r="G325" s="18">
        <f t="shared" si="60"/>
        <v>53.236206876532997</v>
      </c>
      <c r="H325" s="19">
        <f t="shared" si="61"/>
        <v>87.264019947813281</v>
      </c>
    </row>
    <row r="326" spans="1:8" ht="30.75" customHeight="1" x14ac:dyDescent="0.2">
      <c r="A326" s="16" t="s">
        <v>26</v>
      </c>
      <c r="B326" s="17" t="s">
        <v>284</v>
      </c>
      <c r="C326" s="17" t="s">
        <v>27</v>
      </c>
      <c r="D326" s="18">
        <f t="shared" si="75"/>
        <v>6890100</v>
      </c>
      <c r="E326" s="18">
        <f t="shared" si="75"/>
        <v>3668027.89</v>
      </c>
      <c r="F326" s="18">
        <f t="shared" si="75"/>
        <v>4203368</v>
      </c>
      <c r="G326" s="18">
        <f t="shared" si="60"/>
        <v>53.236206876532997</v>
      </c>
      <c r="H326" s="19">
        <f t="shared" si="61"/>
        <v>87.264019947813281</v>
      </c>
    </row>
    <row r="327" spans="1:8" ht="18.75" customHeight="1" x14ac:dyDescent="0.2">
      <c r="A327" s="16" t="s">
        <v>28</v>
      </c>
      <c r="B327" s="17" t="s">
        <v>284</v>
      </c>
      <c r="C327" s="17" t="s">
        <v>29</v>
      </c>
      <c r="D327" s="18">
        <v>6890100</v>
      </c>
      <c r="E327" s="19">
        <v>3668027.89</v>
      </c>
      <c r="F327" s="18">
        <v>4203368</v>
      </c>
      <c r="G327" s="18">
        <f t="shared" si="60"/>
        <v>53.236206876532997</v>
      </c>
      <c r="H327" s="19">
        <f t="shared" si="61"/>
        <v>87.264019947813281</v>
      </c>
    </row>
    <row r="328" spans="1:8" ht="57" customHeight="1" x14ac:dyDescent="0.2">
      <c r="A328" s="16" t="s">
        <v>285</v>
      </c>
      <c r="B328" s="17" t="s">
        <v>286</v>
      </c>
      <c r="C328" s="17" t="s">
        <v>8</v>
      </c>
      <c r="D328" s="18">
        <f t="shared" ref="D328:F329" si="76">D329</f>
        <v>16559700</v>
      </c>
      <c r="E328" s="18">
        <f t="shared" si="76"/>
        <v>9965493.0299999993</v>
      </c>
      <c r="F328" s="18">
        <f t="shared" si="76"/>
        <v>6061389.6100000003</v>
      </c>
      <c r="G328" s="18">
        <f t="shared" ref="G328:G391" si="77">E328/D328*100</f>
        <v>60.179188209931333</v>
      </c>
      <c r="H328" s="19">
        <f t="shared" ref="H328:H391" si="78">E328/F328*100</f>
        <v>164.40937922154123</v>
      </c>
    </row>
    <row r="329" spans="1:8" ht="31.5" customHeight="1" x14ac:dyDescent="0.2">
      <c r="A329" s="16" t="s">
        <v>26</v>
      </c>
      <c r="B329" s="17" t="s">
        <v>286</v>
      </c>
      <c r="C329" s="17" t="s">
        <v>27</v>
      </c>
      <c r="D329" s="18">
        <f t="shared" si="76"/>
        <v>16559700</v>
      </c>
      <c r="E329" s="18">
        <f t="shared" si="76"/>
        <v>9965493.0299999993</v>
      </c>
      <c r="F329" s="18">
        <f t="shared" si="76"/>
        <v>6061389.6100000003</v>
      </c>
      <c r="G329" s="18">
        <f t="shared" si="77"/>
        <v>60.179188209931333</v>
      </c>
      <c r="H329" s="19">
        <f t="shared" si="78"/>
        <v>164.40937922154123</v>
      </c>
    </row>
    <row r="330" spans="1:8" ht="23.25" customHeight="1" x14ac:dyDescent="0.2">
      <c r="A330" s="16" t="s">
        <v>28</v>
      </c>
      <c r="B330" s="17" t="s">
        <v>286</v>
      </c>
      <c r="C330" s="17" t="s">
        <v>29</v>
      </c>
      <c r="D330" s="18">
        <v>16559700</v>
      </c>
      <c r="E330" s="19">
        <v>9965493.0299999993</v>
      </c>
      <c r="F330" s="18">
        <v>6061389.6100000003</v>
      </c>
      <c r="G330" s="18">
        <f t="shared" si="77"/>
        <v>60.179188209931333</v>
      </c>
      <c r="H330" s="19">
        <f t="shared" si="78"/>
        <v>164.40937922154123</v>
      </c>
    </row>
    <row r="331" spans="1:8" ht="30.75" customHeight="1" x14ac:dyDescent="0.2">
      <c r="A331" s="51" t="s">
        <v>287</v>
      </c>
      <c r="B331" s="24" t="s">
        <v>288</v>
      </c>
      <c r="C331" s="40" t="s">
        <v>8</v>
      </c>
      <c r="D331" s="35">
        <f>D335+D332+D338</f>
        <v>18663814.550000001</v>
      </c>
      <c r="E331" s="35">
        <f>E335+E332+E338</f>
        <v>17280593.720000003</v>
      </c>
      <c r="F331" s="35">
        <f>F335+F332+F338</f>
        <v>1861789.15</v>
      </c>
      <c r="G331" s="35">
        <f t="shared" si="77"/>
        <v>92.588756032190659</v>
      </c>
      <c r="H331" s="36">
        <f t="shared" si="78"/>
        <v>928.17136247678764</v>
      </c>
    </row>
    <row r="332" spans="1:8" ht="30.75" customHeight="1" x14ac:dyDescent="0.2">
      <c r="A332" s="57" t="s">
        <v>153</v>
      </c>
      <c r="B332" s="58" t="s">
        <v>289</v>
      </c>
      <c r="C332" s="17" t="s">
        <v>8</v>
      </c>
      <c r="D332" s="18">
        <f t="shared" ref="D332:F333" si="79">D333</f>
        <v>60000</v>
      </c>
      <c r="E332" s="18">
        <f t="shared" si="79"/>
        <v>60000</v>
      </c>
      <c r="F332" s="18">
        <f t="shared" si="79"/>
        <v>0</v>
      </c>
      <c r="G332" s="18">
        <f t="shared" si="77"/>
        <v>100</v>
      </c>
      <c r="H332" s="19">
        <v>0</v>
      </c>
    </row>
    <row r="333" spans="1:8" ht="30.75" customHeight="1" x14ac:dyDescent="0.2">
      <c r="A333" s="16" t="s">
        <v>26</v>
      </c>
      <c r="B333" s="58" t="s">
        <v>289</v>
      </c>
      <c r="C333" s="17" t="s">
        <v>27</v>
      </c>
      <c r="D333" s="18">
        <f t="shared" si="79"/>
        <v>60000</v>
      </c>
      <c r="E333" s="18">
        <f t="shared" si="79"/>
        <v>60000</v>
      </c>
      <c r="F333" s="18">
        <f t="shared" si="79"/>
        <v>0</v>
      </c>
      <c r="G333" s="18">
        <f t="shared" si="77"/>
        <v>100</v>
      </c>
      <c r="H333" s="19">
        <v>0</v>
      </c>
    </row>
    <row r="334" spans="1:8" ht="30.75" customHeight="1" x14ac:dyDescent="0.2">
      <c r="A334" s="16" t="s">
        <v>28</v>
      </c>
      <c r="B334" s="58" t="s">
        <v>289</v>
      </c>
      <c r="C334" s="17" t="s">
        <v>29</v>
      </c>
      <c r="D334" s="18">
        <v>60000</v>
      </c>
      <c r="E334" s="18">
        <v>60000</v>
      </c>
      <c r="F334" s="18">
        <v>0</v>
      </c>
      <c r="G334" s="18">
        <f t="shared" si="77"/>
        <v>100</v>
      </c>
      <c r="H334" s="19">
        <v>0</v>
      </c>
    </row>
    <row r="335" spans="1:8" ht="32.25" customHeight="1" x14ac:dyDescent="0.2">
      <c r="A335" s="16" t="s">
        <v>290</v>
      </c>
      <c r="B335" s="17" t="s">
        <v>291</v>
      </c>
      <c r="C335" s="17" t="s">
        <v>8</v>
      </c>
      <c r="D335" s="18">
        <f t="shared" ref="D335:F336" si="80">D336</f>
        <v>17300784.780000001</v>
      </c>
      <c r="E335" s="18">
        <f t="shared" si="80"/>
        <v>17207563.420000002</v>
      </c>
      <c r="F335" s="18">
        <f t="shared" si="80"/>
        <v>1861789.15</v>
      </c>
      <c r="G335" s="18">
        <f t="shared" si="77"/>
        <v>99.461172650920631</v>
      </c>
      <c r="H335" s="19">
        <f t="shared" si="78"/>
        <v>924.24877543195498</v>
      </c>
    </row>
    <row r="336" spans="1:8" ht="30" customHeight="1" x14ac:dyDescent="0.2">
      <c r="A336" s="16" t="s">
        <v>26</v>
      </c>
      <c r="B336" s="17" t="s">
        <v>291</v>
      </c>
      <c r="C336" s="17" t="s">
        <v>27</v>
      </c>
      <c r="D336" s="18">
        <f t="shared" si="80"/>
        <v>17300784.780000001</v>
      </c>
      <c r="E336" s="18">
        <f t="shared" si="80"/>
        <v>17207563.420000002</v>
      </c>
      <c r="F336" s="18">
        <f t="shared" si="80"/>
        <v>1861789.15</v>
      </c>
      <c r="G336" s="18">
        <f t="shared" si="77"/>
        <v>99.461172650920631</v>
      </c>
      <c r="H336" s="19">
        <f t="shared" si="78"/>
        <v>924.24877543195498</v>
      </c>
    </row>
    <row r="337" spans="1:8" ht="23.25" customHeight="1" x14ac:dyDescent="0.2">
      <c r="A337" s="16" t="s">
        <v>28</v>
      </c>
      <c r="B337" s="17" t="s">
        <v>291</v>
      </c>
      <c r="C337" s="17" t="s">
        <v>29</v>
      </c>
      <c r="D337" s="18">
        <v>17300784.780000001</v>
      </c>
      <c r="E337" s="18">
        <v>17207563.420000002</v>
      </c>
      <c r="F337" s="18">
        <v>1861789.15</v>
      </c>
      <c r="G337" s="18">
        <f t="shared" si="77"/>
        <v>99.461172650920631</v>
      </c>
      <c r="H337" s="19">
        <f t="shared" si="78"/>
        <v>924.24877543195498</v>
      </c>
    </row>
    <row r="338" spans="1:8" ht="32.25" customHeight="1" x14ac:dyDescent="0.2">
      <c r="A338" s="16" t="s">
        <v>292</v>
      </c>
      <c r="B338" s="17" t="s">
        <v>293</v>
      </c>
      <c r="C338" s="17" t="s">
        <v>8</v>
      </c>
      <c r="D338" s="18">
        <f t="shared" ref="D338:E339" si="81">D339</f>
        <v>1303029.77</v>
      </c>
      <c r="E338" s="18">
        <f t="shared" si="81"/>
        <v>13030.3</v>
      </c>
      <c r="F338" s="18">
        <f>F339</f>
        <v>0</v>
      </c>
      <c r="G338" s="18">
        <f t="shared" si="77"/>
        <v>1.0000001765117001</v>
      </c>
      <c r="H338" s="19">
        <v>0</v>
      </c>
    </row>
    <row r="339" spans="1:8" ht="32.25" customHeight="1" x14ac:dyDescent="0.2">
      <c r="A339" s="16" t="s">
        <v>26</v>
      </c>
      <c r="B339" s="17" t="s">
        <v>293</v>
      </c>
      <c r="C339" s="17" t="s">
        <v>27</v>
      </c>
      <c r="D339" s="18">
        <f t="shared" si="81"/>
        <v>1303029.77</v>
      </c>
      <c r="E339" s="18">
        <f t="shared" si="81"/>
        <v>13030.3</v>
      </c>
      <c r="F339" s="18">
        <f>F340</f>
        <v>0</v>
      </c>
      <c r="G339" s="18">
        <f t="shared" si="77"/>
        <v>1.0000001765117001</v>
      </c>
      <c r="H339" s="19">
        <v>0</v>
      </c>
    </row>
    <row r="340" spans="1:8" ht="23.25" customHeight="1" x14ac:dyDescent="0.2">
      <c r="A340" s="16" t="s">
        <v>28</v>
      </c>
      <c r="B340" s="17" t="s">
        <v>293</v>
      </c>
      <c r="C340" s="17" t="s">
        <v>29</v>
      </c>
      <c r="D340" s="18">
        <v>1303029.77</v>
      </c>
      <c r="E340" s="18">
        <v>13030.3</v>
      </c>
      <c r="F340" s="18">
        <v>0</v>
      </c>
      <c r="G340" s="18">
        <f t="shared" si="77"/>
        <v>1.0000001765117001</v>
      </c>
      <c r="H340" s="19">
        <v>0</v>
      </c>
    </row>
    <row r="341" spans="1:8" ht="30" customHeight="1" x14ac:dyDescent="0.2">
      <c r="A341" s="51" t="s">
        <v>294</v>
      </c>
      <c r="B341" s="24" t="s">
        <v>295</v>
      </c>
      <c r="C341" s="40" t="s">
        <v>8</v>
      </c>
      <c r="D341" s="35">
        <f t="shared" ref="D341:F343" si="82">D342</f>
        <v>689157.34</v>
      </c>
      <c r="E341" s="35">
        <f t="shared" si="82"/>
        <v>567552.34</v>
      </c>
      <c r="F341" s="35">
        <f t="shared" si="82"/>
        <v>1128982.8999999999</v>
      </c>
      <c r="G341" s="35">
        <f t="shared" si="77"/>
        <v>82.354537499375695</v>
      </c>
      <c r="H341" s="36">
        <f t="shared" si="78"/>
        <v>50.271119252559096</v>
      </c>
    </row>
    <row r="342" spans="1:8" ht="33.75" customHeight="1" x14ac:dyDescent="0.2">
      <c r="A342" s="20" t="s">
        <v>213</v>
      </c>
      <c r="B342" s="17" t="s">
        <v>296</v>
      </c>
      <c r="C342" s="17" t="s">
        <v>8</v>
      </c>
      <c r="D342" s="18">
        <f t="shared" si="82"/>
        <v>689157.34</v>
      </c>
      <c r="E342" s="18">
        <f t="shared" si="82"/>
        <v>567552.34</v>
      </c>
      <c r="F342" s="18">
        <f t="shared" si="82"/>
        <v>1128982.8999999999</v>
      </c>
      <c r="G342" s="18">
        <f t="shared" si="77"/>
        <v>82.354537499375695</v>
      </c>
      <c r="H342" s="19">
        <f t="shared" si="78"/>
        <v>50.271119252559096</v>
      </c>
    </row>
    <row r="343" spans="1:8" ht="37.5" customHeight="1" x14ac:dyDescent="0.2">
      <c r="A343" s="20" t="s">
        <v>26</v>
      </c>
      <c r="B343" s="17" t="s">
        <v>296</v>
      </c>
      <c r="C343" s="17" t="s">
        <v>27</v>
      </c>
      <c r="D343" s="18">
        <f t="shared" si="82"/>
        <v>689157.34</v>
      </c>
      <c r="E343" s="18">
        <f t="shared" si="82"/>
        <v>567552.34</v>
      </c>
      <c r="F343" s="18">
        <f t="shared" si="82"/>
        <v>1128982.8999999999</v>
      </c>
      <c r="G343" s="18">
        <f t="shared" si="77"/>
        <v>82.354537499375695</v>
      </c>
      <c r="H343" s="19">
        <f t="shared" si="78"/>
        <v>50.271119252559096</v>
      </c>
    </row>
    <row r="344" spans="1:8" ht="18.75" customHeight="1" x14ac:dyDescent="0.2">
      <c r="A344" s="20" t="s">
        <v>28</v>
      </c>
      <c r="B344" s="17" t="s">
        <v>296</v>
      </c>
      <c r="C344" s="17" t="s">
        <v>29</v>
      </c>
      <c r="D344" s="18">
        <v>689157.34</v>
      </c>
      <c r="E344" s="18">
        <v>567552.34</v>
      </c>
      <c r="F344" s="18">
        <v>1128982.8999999999</v>
      </c>
      <c r="G344" s="18">
        <f t="shared" si="77"/>
        <v>82.354537499375695</v>
      </c>
      <c r="H344" s="19">
        <f t="shared" si="78"/>
        <v>50.271119252559096</v>
      </c>
    </row>
    <row r="345" spans="1:8" ht="22.5" customHeight="1" outlineLevel="5" x14ac:dyDescent="0.2">
      <c r="A345" s="44" t="s">
        <v>297</v>
      </c>
      <c r="B345" s="48" t="s">
        <v>298</v>
      </c>
      <c r="C345" s="48" t="s">
        <v>8</v>
      </c>
      <c r="D345" s="35">
        <f t="shared" ref="D345:F347" si="83">D346</f>
        <v>4750000</v>
      </c>
      <c r="E345" s="35">
        <f t="shared" si="83"/>
        <v>1018044.48</v>
      </c>
      <c r="F345" s="35">
        <f t="shared" si="83"/>
        <v>730828.2</v>
      </c>
      <c r="G345" s="35">
        <f t="shared" si="77"/>
        <v>21.432515368421051</v>
      </c>
      <c r="H345" s="36">
        <f t="shared" si="78"/>
        <v>139.30010910909022</v>
      </c>
    </row>
    <row r="346" spans="1:8" ht="42.75" customHeight="1" outlineLevel="5" x14ac:dyDescent="0.2">
      <c r="A346" s="25" t="s">
        <v>299</v>
      </c>
      <c r="B346" s="26" t="s">
        <v>300</v>
      </c>
      <c r="C346" s="26" t="s">
        <v>8</v>
      </c>
      <c r="D346" s="18">
        <f t="shared" si="83"/>
        <v>4750000</v>
      </c>
      <c r="E346" s="18">
        <f t="shared" si="83"/>
        <v>1018044.48</v>
      </c>
      <c r="F346" s="18">
        <f t="shared" si="83"/>
        <v>730828.2</v>
      </c>
      <c r="G346" s="18">
        <f t="shared" si="77"/>
        <v>21.432515368421051</v>
      </c>
      <c r="H346" s="19">
        <f t="shared" si="78"/>
        <v>139.30010910909022</v>
      </c>
    </row>
    <row r="347" spans="1:8" ht="21" customHeight="1" outlineLevel="5" x14ac:dyDescent="0.2">
      <c r="A347" s="25" t="s">
        <v>301</v>
      </c>
      <c r="B347" s="26" t="s">
        <v>300</v>
      </c>
      <c r="C347" s="26" t="s">
        <v>302</v>
      </c>
      <c r="D347" s="18">
        <f t="shared" si="83"/>
        <v>4750000</v>
      </c>
      <c r="E347" s="18">
        <f t="shared" si="83"/>
        <v>1018044.48</v>
      </c>
      <c r="F347" s="18">
        <f t="shared" si="83"/>
        <v>730828.2</v>
      </c>
      <c r="G347" s="18">
        <f t="shared" si="77"/>
        <v>21.432515368421051</v>
      </c>
      <c r="H347" s="19">
        <f t="shared" si="78"/>
        <v>139.30010910909022</v>
      </c>
    </row>
    <row r="348" spans="1:8" ht="32.25" customHeight="1" outlineLevel="5" x14ac:dyDescent="0.2">
      <c r="A348" s="25" t="s">
        <v>303</v>
      </c>
      <c r="B348" s="26" t="s">
        <v>300</v>
      </c>
      <c r="C348" s="26" t="s">
        <v>304</v>
      </c>
      <c r="D348" s="18">
        <v>4750000</v>
      </c>
      <c r="E348" s="19">
        <v>1018044.48</v>
      </c>
      <c r="F348" s="18">
        <v>730828.2</v>
      </c>
      <c r="G348" s="18">
        <f t="shared" si="77"/>
        <v>21.432515368421051</v>
      </c>
      <c r="H348" s="19">
        <f t="shared" si="78"/>
        <v>139.30010910909022</v>
      </c>
    </row>
    <row r="349" spans="1:8" ht="30.75" customHeight="1" x14ac:dyDescent="0.2">
      <c r="A349" s="39" t="s">
        <v>305</v>
      </c>
      <c r="B349" s="40" t="s">
        <v>306</v>
      </c>
      <c r="C349" s="40" t="s">
        <v>8</v>
      </c>
      <c r="D349" s="35">
        <f t="shared" ref="D349:F351" si="84">D350</f>
        <v>1963460.4</v>
      </c>
      <c r="E349" s="35">
        <f t="shared" si="84"/>
        <v>1535375.43</v>
      </c>
      <c r="F349" s="35">
        <f t="shared" si="84"/>
        <v>0</v>
      </c>
      <c r="G349" s="35">
        <f t="shared" si="77"/>
        <v>78.197422774607531</v>
      </c>
      <c r="H349" s="36">
        <v>0</v>
      </c>
    </row>
    <row r="350" spans="1:8" ht="57" customHeight="1" x14ac:dyDescent="0.2">
      <c r="A350" s="20" t="s">
        <v>307</v>
      </c>
      <c r="B350" s="17" t="s">
        <v>308</v>
      </c>
      <c r="C350" s="17" t="s">
        <v>8</v>
      </c>
      <c r="D350" s="18">
        <f t="shared" si="84"/>
        <v>1963460.4</v>
      </c>
      <c r="E350" s="18">
        <f t="shared" si="84"/>
        <v>1535375.43</v>
      </c>
      <c r="F350" s="18">
        <f t="shared" si="84"/>
        <v>0</v>
      </c>
      <c r="G350" s="18">
        <f t="shared" si="77"/>
        <v>78.197422774607531</v>
      </c>
      <c r="H350" s="19">
        <v>0</v>
      </c>
    </row>
    <row r="351" spans="1:8" ht="32.25" customHeight="1" x14ac:dyDescent="0.2">
      <c r="A351" s="20" t="s">
        <v>26</v>
      </c>
      <c r="B351" s="17" t="s">
        <v>308</v>
      </c>
      <c r="C351" s="17" t="s">
        <v>27</v>
      </c>
      <c r="D351" s="18">
        <f t="shared" si="84"/>
        <v>1963460.4</v>
      </c>
      <c r="E351" s="18">
        <f t="shared" si="84"/>
        <v>1535375.43</v>
      </c>
      <c r="F351" s="18">
        <f t="shared" si="84"/>
        <v>0</v>
      </c>
      <c r="G351" s="18">
        <f t="shared" si="77"/>
        <v>78.197422774607531</v>
      </c>
      <c r="H351" s="19">
        <v>0</v>
      </c>
    </row>
    <row r="352" spans="1:8" ht="18.75" customHeight="1" x14ac:dyDescent="0.2">
      <c r="A352" s="20" t="s">
        <v>28</v>
      </c>
      <c r="B352" s="17" t="s">
        <v>308</v>
      </c>
      <c r="C352" s="17" t="s">
        <v>29</v>
      </c>
      <c r="D352" s="18">
        <v>1963460.4</v>
      </c>
      <c r="E352" s="18">
        <v>1535375.43</v>
      </c>
      <c r="F352" s="18">
        <v>0</v>
      </c>
      <c r="G352" s="18">
        <f t="shared" si="77"/>
        <v>78.197422774607531</v>
      </c>
      <c r="H352" s="19">
        <v>0</v>
      </c>
    </row>
    <row r="353" spans="1:8" ht="46.5" customHeight="1" x14ac:dyDescent="0.2">
      <c r="A353" s="16" t="s">
        <v>309</v>
      </c>
      <c r="B353" s="17" t="s">
        <v>310</v>
      </c>
      <c r="C353" s="17" t="s">
        <v>8</v>
      </c>
      <c r="D353" s="18">
        <f>D354+D361+D370+D374+D378</f>
        <v>36778710.419999994</v>
      </c>
      <c r="E353" s="18">
        <f>E354+E361+E370+E374+E378</f>
        <v>24865001.809999999</v>
      </c>
      <c r="F353" s="18">
        <f>F354+F361+F370+F374+F378</f>
        <v>19209823.75</v>
      </c>
      <c r="G353" s="18">
        <f t="shared" si="77"/>
        <v>67.607051813536643</v>
      </c>
      <c r="H353" s="19">
        <f t="shared" si="78"/>
        <v>129.4389898293575</v>
      </c>
    </row>
    <row r="354" spans="1:8" ht="46.5" customHeight="1" x14ac:dyDescent="0.2">
      <c r="A354" s="51" t="s">
        <v>311</v>
      </c>
      <c r="B354" s="24" t="s">
        <v>312</v>
      </c>
      <c r="C354" s="40" t="s">
        <v>8</v>
      </c>
      <c r="D354" s="35">
        <f>D355+D358</f>
        <v>31961888.969999999</v>
      </c>
      <c r="E354" s="35">
        <f>E355+E358</f>
        <v>20241860.899999999</v>
      </c>
      <c r="F354" s="35">
        <f>F355+F358</f>
        <v>15963191.51</v>
      </c>
      <c r="G354" s="35">
        <f t="shared" si="77"/>
        <v>63.33124090068447</v>
      </c>
      <c r="H354" s="36">
        <f t="shared" si="78"/>
        <v>126.80334560491657</v>
      </c>
    </row>
    <row r="355" spans="1:8" ht="32.25" customHeight="1" x14ac:dyDescent="0.2">
      <c r="A355" s="16" t="s">
        <v>313</v>
      </c>
      <c r="B355" s="17" t="s">
        <v>314</v>
      </c>
      <c r="C355" s="17" t="s">
        <v>8</v>
      </c>
      <c r="D355" s="18">
        <f t="shared" ref="D355:F356" si="85">D356</f>
        <v>30652783.969999999</v>
      </c>
      <c r="E355" s="18">
        <f t="shared" si="85"/>
        <v>19318740.899999999</v>
      </c>
      <c r="F355" s="18">
        <f t="shared" si="85"/>
        <v>15375797.029999999</v>
      </c>
      <c r="G355" s="18">
        <f t="shared" si="77"/>
        <v>63.024425184046336</v>
      </c>
      <c r="H355" s="19">
        <f t="shared" si="78"/>
        <v>125.64383402243702</v>
      </c>
    </row>
    <row r="356" spans="1:8" ht="33" customHeight="1" x14ac:dyDescent="0.2">
      <c r="A356" s="16" t="s">
        <v>26</v>
      </c>
      <c r="B356" s="17" t="s">
        <v>314</v>
      </c>
      <c r="C356" s="17" t="s">
        <v>27</v>
      </c>
      <c r="D356" s="18">
        <f t="shared" si="85"/>
        <v>30652783.969999999</v>
      </c>
      <c r="E356" s="18">
        <f t="shared" si="85"/>
        <v>19318740.899999999</v>
      </c>
      <c r="F356" s="18">
        <f t="shared" si="85"/>
        <v>15375797.029999999</v>
      </c>
      <c r="G356" s="18">
        <f t="shared" si="77"/>
        <v>63.024425184046336</v>
      </c>
      <c r="H356" s="19">
        <f t="shared" si="78"/>
        <v>125.64383402243702</v>
      </c>
    </row>
    <row r="357" spans="1:8" ht="23.25" customHeight="1" x14ac:dyDescent="0.2">
      <c r="A357" s="16" t="s">
        <v>28</v>
      </c>
      <c r="B357" s="17" t="s">
        <v>314</v>
      </c>
      <c r="C357" s="17" t="s">
        <v>29</v>
      </c>
      <c r="D357" s="18">
        <v>30652783.969999999</v>
      </c>
      <c r="E357" s="18">
        <v>19318740.899999999</v>
      </c>
      <c r="F357" s="18">
        <v>15375797.029999999</v>
      </c>
      <c r="G357" s="18">
        <f t="shared" si="77"/>
        <v>63.024425184046336</v>
      </c>
      <c r="H357" s="19">
        <f t="shared" si="78"/>
        <v>125.64383402243702</v>
      </c>
    </row>
    <row r="358" spans="1:8" ht="23.25" customHeight="1" x14ac:dyDescent="0.2">
      <c r="A358" s="16" t="s">
        <v>315</v>
      </c>
      <c r="B358" s="17" t="s">
        <v>316</v>
      </c>
      <c r="C358" s="17" t="s">
        <v>8</v>
      </c>
      <c r="D358" s="18">
        <f t="shared" ref="D358:F359" si="86">D359</f>
        <v>1309105</v>
      </c>
      <c r="E358" s="18">
        <f t="shared" si="86"/>
        <v>923120</v>
      </c>
      <c r="F358" s="18">
        <f t="shared" si="86"/>
        <v>587394.48</v>
      </c>
      <c r="G358" s="18">
        <f t="shared" si="77"/>
        <v>70.515352091696244</v>
      </c>
      <c r="H358" s="19">
        <f t="shared" si="78"/>
        <v>157.15503489239464</v>
      </c>
    </row>
    <row r="359" spans="1:8" ht="30" customHeight="1" x14ac:dyDescent="0.2">
      <c r="A359" s="16" t="s">
        <v>26</v>
      </c>
      <c r="B359" s="17" t="s">
        <v>316</v>
      </c>
      <c r="C359" s="17" t="s">
        <v>27</v>
      </c>
      <c r="D359" s="18">
        <f t="shared" si="86"/>
        <v>1309105</v>
      </c>
      <c r="E359" s="18">
        <f t="shared" si="86"/>
        <v>923120</v>
      </c>
      <c r="F359" s="18">
        <f t="shared" si="86"/>
        <v>587394.48</v>
      </c>
      <c r="G359" s="18">
        <f t="shared" si="77"/>
        <v>70.515352091696244</v>
      </c>
      <c r="H359" s="19">
        <f t="shared" si="78"/>
        <v>157.15503489239464</v>
      </c>
    </row>
    <row r="360" spans="1:8" ht="21.75" customHeight="1" x14ac:dyDescent="0.2">
      <c r="A360" s="16" t="s">
        <v>28</v>
      </c>
      <c r="B360" s="17" t="s">
        <v>316</v>
      </c>
      <c r="C360" s="17" t="s">
        <v>29</v>
      </c>
      <c r="D360" s="18">
        <v>1309105</v>
      </c>
      <c r="E360" s="19">
        <v>923120</v>
      </c>
      <c r="F360" s="18">
        <v>587394.48</v>
      </c>
      <c r="G360" s="18">
        <f t="shared" si="77"/>
        <v>70.515352091696244</v>
      </c>
      <c r="H360" s="19">
        <f t="shared" si="78"/>
        <v>157.15503489239464</v>
      </c>
    </row>
    <row r="361" spans="1:8" ht="33.75" customHeight="1" x14ac:dyDescent="0.2">
      <c r="A361" s="51" t="s">
        <v>317</v>
      </c>
      <c r="B361" s="24" t="s">
        <v>318</v>
      </c>
      <c r="C361" s="40" t="s">
        <v>8</v>
      </c>
      <c r="D361" s="35">
        <f>D362+D365</f>
        <v>4567015.83</v>
      </c>
      <c r="E361" s="35">
        <f>E362+E365</f>
        <v>4373335.29</v>
      </c>
      <c r="F361" s="35">
        <f>F362+F365</f>
        <v>3112732.2399999998</v>
      </c>
      <c r="G361" s="35">
        <f t="shared" si="77"/>
        <v>95.759144544064341</v>
      </c>
      <c r="H361" s="36">
        <f t="shared" si="78"/>
        <v>140.49828102143474</v>
      </c>
    </row>
    <row r="362" spans="1:8" ht="33" customHeight="1" x14ac:dyDescent="0.2">
      <c r="A362" s="16" t="s">
        <v>319</v>
      </c>
      <c r="B362" s="17" t="s">
        <v>320</v>
      </c>
      <c r="C362" s="17" t="s">
        <v>8</v>
      </c>
      <c r="D362" s="18">
        <f t="shared" ref="D362:F363" si="87">D363</f>
        <v>1326045.83</v>
      </c>
      <c r="E362" s="18">
        <f t="shared" si="87"/>
        <v>1269938.1200000001</v>
      </c>
      <c r="F362" s="18">
        <f t="shared" si="87"/>
        <v>1008081.1</v>
      </c>
      <c r="G362" s="18">
        <f t="shared" si="77"/>
        <v>95.768795562669212</v>
      </c>
      <c r="H362" s="19">
        <f t="shared" si="78"/>
        <v>125.97578905109918</v>
      </c>
    </row>
    <row r="363" spans="1:8" ht="36.75" customHeight="1" x14ac:dyDescent="0.2">
      <c r="A363" s="16" t="s">
        <v>26</v>
      </c>
      <c r="B363" s="17" t="s">
        <v>320</v>
      </c>
      <c r="C363" s="17" t="s">
        <v>27</v>
      </c>
      <c r="D363" s="18">
        <f t="shared" si="87"/>
        <v>1326045.83</v>
      </c>
      <c r="E363" s="18">
        <f t="shared" si="87"/>
        <v>1269938.1200000001</v>
      </c>
      <c r="F363" s="18">
        <f t="shared" si="87"/>
        <v>1008081.1</v>
      </c>
      <c r="G363" s="18">
        <f t="shared" si="77"/>
        <v>95.768795562669212</v>
      </c>
      <c r="H363" s="19">
        <f t="shared" si="78"/>
        <v>125.97578905109918</v>
      </c>
    </row>
    <row r="364" spans="1:8" ht="24.75" customHeight="1" x14ac:dyDescent="0.2">
      <c r="A364" s="16" t="s">
        <v>28</v>
      </c>
      <c r="B364" s="17" t="s">
        <v>320</v>
      </c>
      <c r="C364" s="17" t="s">
        <v>29</v>
      </c>
      <c r="D364" s="18">
        <v>1326045.83</v>
      </c>
      <c r="E364" s="19">
        <v>1269938.1200000001</v>
      </c>
      <c r="F364" s="18">
        <v>1008081.1</v>
      </c>
      <c r="G364" s="18">
        <f t="shared" si="77"/>
        <v>95.768795562669212</v>
      </c>
      <c r="H364" s="19">
        <f t="shared" si="78"/>
        <v>125.97578905109918</v>
      </c>
    </row>
    <row r="365" spans="1:8" ht="45" customHeight="1" x14ac:dyDescent="0.2">
      <c r="A365" s="16" t="s">
        <v>321</v>
      </c>
      <c r="B365" s="17" t="s">
        <v>322</v>
      </c>
      <c r="C365" s="17" t="s">
        <v>8</v>
      </c>
      <c r="D365" s="18">
        <f>D366+D368</f>
        <v>3240970</v>
      </c>
      <c r="E365" s="18">
        <f>E366+E368</f>
        <v>3103397.17</v>
      </c>
      <c r="F365" s="18">
        <f>F366+F368</f>
        <v>2104651.1399999997</v>
      </c>
      <c r="G365" s="18">
        <f t="shared" si="77"/>
        <v>95.755195821004207</v>
      </c>
      <c r="H365" s="19">
        <f t="shared" si="78"/>
        <v>147.45423177353757</v>
      </c>
    </row>
    <row r="366" spans="1:8" ht="23.25" customHeight="1" x14ac:dyDescent="0.2">
      <c r="A366" s="16" t="s">
        <v>301</v>
      </c>
      <c r="B366" s="17" t="s">
        <v>322</v>
      </c>
      <c r="C366" s="17" t="s">
        <v>302</v>
      </c>
      <c r="D366" s="18">
        <f>D367</f>
        <v>282364</v>
      </c>
      <c r="E366" s="18">
        <f>E367</f>
        <v>176000</v>
      </c>
      <c r="F366" s="18">
        <f>F367</f>
        <v>88000</v>
      </c>
      <c r="G366" s="18">
        <f t="shared" si="77"/>
        <v>62.330892040061769</v>
      </c>
      <c r="H366" s="19">
        <f t="shared" si="78"/>
        <v>200</v>
      </c>
    </row>
    <row r="367" spans="1:8" ht="36.75" customHeight="1" x14ac:dyDescent="0.2">
      <c r="A367" s="16" t="s">
        <v>303</v>
      </c>
      <c r="B367" s="17" t="s">
        <v>322</v>
      </c>
      <c r="C367" s="17" t="s">
        <v>304</v>
      </c>
      <c r="D367" s="18">
        <v>282364</v>
      </c>
      <c r="E367" s="19">
        <v>176000</v>
      </c>
      <c r="F367" s="18">
        <v>88000</v>
      </c>
      <c r="G367" s="18">
        <f t="shared" si="77"/>
        <v>62.330892040061769</v>
      </c>
      <c r="H367" s="19">
        <f t="shared" si="78"/>
        <v>200</v>
      </c>
    </row>
    <row r="368" spans="1:8" ht="34.5" customHeight="1" x14ac:dyDescent="0.2">
      <c r="A368" s="16" t="s">
        <v>26</v>
      </c>
      <c r="B368" s="17" t="s">
        <v>322</v>
      </c>
      <c r="C368" s="17" t="s">
        <v>27</v>
      </c>
      <c r="D368" s="18">
        <f>D369</f>
        <v>2958606</v>
      </c>
      <c r="E368" s="18">
        <f>E369</f>
        <v>2927397.17</v>
      </c>
      <c r="F368" s="18">
        <f>F369</f>
        <v>2016651.14</v>
      </c>
      <c r="G368" s="18">
        <f t="shared" si="77"/>
        <v>98.945150858208223</v>
      </c>
      <c r="H368" s="19">
        <f t="shared" si="78"/>
        <v>145.16130787003647</v>
      </c>
    </row>
    <row r="369" spans="1:8" ht="22.5" customHeight="1" x14ac:dyDescent="0.2">
      <c r="A369" s="16" t="s">
        <v>28</v>
      </c>
      <c r="B369" s="17" t="s">
        <v>322</v>
      </c>
      <c r="C369" s="17" t="s">
        <v>29</v>
      </c>
      <c r="D369" s="18">
        <v>2958606</v>
      </c>
      <c r="E369" s="19">
        <v>2927397.17</v>
      </c>
      <c r="F369" s="18">
        <v>2016651.14</v>
      </c>
      <c r="G369" s="18">
        <f t="shared" si="77"/>
        <v>98.945150858208223</v>
      </c>
      <c r="H369" s="19">
        <f t="shared" si="78"/>
        <v>145.16130787003647</v>
      </c>
    </row>
    <row r="370" spans="1:8" ht="42" customHeight="1" x14ac:dyDescent="0.2">
      <c r="A370" s="51" t="s">
        <v>323</v>
      </c>
      <c r="B370" s="24" t="s">
        <v>324</v>
      </c>
      <c r="C370" s="40" t="s">
        <v>8</v>
      </c>
      <c r="D370" s="35">
        <f t="shared" ref="D370:F372" si="88">D371</f>
        <v>60000</v>
      </c>
      <c r="E370" s="35">
        <f t="shared" si="88"/>
        <v>60000</v>
      </c>
      <c r="F370" s="35">
        <f t="shared" si="88"/>
        <v>97000</v>
      </c>
      <c r="G370" s="35">
        <f t="shared" si="77"/>
        <v>100</v>
      </c>
      <c r="H370" s="36">
        <f t="shared" si="78"/>
        <v>61.855670103092784</v>
      </c>
    </row>
    <row r="371" spans="1:8" ht="44.25" customHeight="1" x14ac:dyDescent="0.2">
      <c r="A371" s="16" t="s">
        <v>209</v>
      </c>
      <c r="B371" s="17" t="s">
        <v>325</v>
      </c>
      <c r="C371" s="17" t="s">
        <v>8</v>
      </c>
      <c r="D371" s="18">
        <f t="shared" si="88"/>
        <v>60000</v>
      </c>
      <c r="E371" s="18">
        <f t="shared" si="88"/>
        <v>60000</v>
      </c>
      <c r="F371" s="18">
        <f t="shared" si="88"/>
        <v>97000</v>
      </c>
      <c r="G371" s="18">
        <f t="shared" si="77"/>
        <v>100</v>
      </c>
      <c r="H371" s="19">
        <f t="shared" si="78"/>
        <v>61.855670103092784</v>
      </c>
    </row>
    <row r="372" spans="1:8" ht="36" customHeight="1" x14ac:dyDescent="0.2">
      <c r="A372" s="16" t="s">
        <v>26</v>
      </c>
      <c r="B372" s="17" t="s">
        <v>325</v>
      </c>
      <c r="C372" s="17" t="s">
        <v>27</v>
      </c>
      <c r="D372" s="18">
        <f t="shared" si="88"/>
        <v>60000</v>
      </c>
      <c r="E372" s="18">
        <f t="shared" si="88"/>
        <v>60000</v>
      </c>
      <c r="F372" s="18">
        <f t="shared" si="88"/>
        <v>97000</v>
      </c>
      <c r="G372" s="18">
        <f t="shared" si="77"/>
        <v>100</v>
      </c>
      <c r="H372" s="19">
        <f t="shared" si="78"/>
        <v>61.855670103092784</v>
      </c>
    </row>
    <row r="373" spans="1:8" ht="24.75" customHeight="1" x14ac:dyDescent="0.2">
      <c r="A373" s="16" t="s">
        <v>28</v>
      </c>
      <c r="B373" s="17" t="s">
        <v>325</v>
      </c>
      <c r="C373" s="17" t="s">
        <v>29</v>
      </c>
      <c r="D373" s="18">
        <v>60000</v>
      </c>
      <c r="E373" s="19">
        <v>60000</v>
      </c>
      <c r="F373" s="18">
        <v>97000</v>
      </c>
      <c r="G373" s="18">
        <f t="shared" si="77"/>
        <v>100</v>
      </c>
      <c r="H373" s="19">
        <f t="shared" si="78"/>
        <v>61.855670103092784</v>
      </c>
    </row>
    <row r="374" spans="1:8" ht="24.75" customHeight="1" x14ac:dyDescent="0.2">
      <c r="A374" s="23" t="s">
        <v>326</v>
      </c>
      <c r="B374" s="24" t="s">
        <v>327</v>
      </c>
      <c r="C374" s="40" t="s">
        <v>8</v>
      </c>
      <c r="D374" s="35">
        <f t="shared" ref="D374:F376" si="89">D375</f>
        <v>50000</v>
      </c>
      <c r="E374" s="35">
        <f t="shared" si="89"/>
        <v>50000</v>
      </c>
      <c r="F374" s="35">
        <f t="shared" si="89"/>
        <v>28900</v>
      </c>
      <c r="G374" s="35">
        <f t="shared" si="77"/>
        <v>100</v>
      </c>
      <c r="H374" s="36">
        <f t="shared" si="78"/>
        <v>173.01038062283737</v>
      </c>
    </row>
    <row r="375" spans="1:8" ht="35.25" customHeight="1" x14ac:dyDescent="0.2">
      <c r="A375" s="16" t="s">
        <v>328</v>
      </c>
      <c r="B375" s="17" t="s">
        <v>329</v>
      </c>
      <c r="C375" s="17" t="s">
        <v>8</v>
      </c>
      <c r="D375" s="18">
        <f t="shared" si="89"/>
        <v>50000</v>
      </c>
      <c r="E375" s="18">
        <f t="shared" si="89"/>
        <v>50000</v>
      </c>
      <c r="F375" s="18">
        <f t="shared" si="89"/>
        <v>28900</v>
      </c>
      <c r="G375" s="18">
        <f t="shared" si="77"/>
        <v>100</v>
      </c>
      <c r="H375" s="19">
        <f t="shared" si="78"/>
        <v>173.01038062283737</v>
      </c>
    </row>
    <row r="376" spans="1:8" ht="32.25" customHeight="1" x14ac:dyDescent="0.2">
      <c r="A376" s="16" t="s">
        <v>26</v>
      </c>
      <c r="B376" s="17" t="s">
        <v>329</v>
      </c>
      <c r="C376" s="17" t="s">
        <v>27</v>
      </c>
      <c r="D376" s="18">
        <f t="shared" si="89"/>
        <v>50000</v>
      </c>
      <c r="E376" s="18">
        <f>E377</f>
        <v>50000</v>
      </c>
      <c r="F376" s="18">
        <f t="shared" si="89"/>
        <v>28900</v>
      </c>
      <c r="G376" s="18">
        <f t="shared" si="77"/>
        <v>100</v>
      </c>
      <c r="H376" s="19">
        <f t="shared" si="78"/>
        <v>173.01038062283737</v>
      </c>
    </row>
    <row r="377" spans="1:8" ht="24.75" customHeight="1" x14ac:dyDescent="0.2">
      <c r="A377" s="16" t="s">
        <v>28</v>
      </c>
      <c r="B377" s="17" t="s">
        <v>329</v>
      </c>
      <c r="C377" s="17" t="s">
        <v>29</v>
      </c>
      <c r="D377" s="18">
        <v>50000</v>
      </c>
      <c r="E377" s="19">
        <v>50000</v>
      </c>
      <c r="F377" s="18">
        <v>28900</v>
      </c>
      <c r="G377" s="18">
        <f t="shared" si="77"/>
        <v>100</v>
      </c>
      <c r="H377" s="19">
        <f t="shared" si="78"/>
        <v>173.01038062283737</v>
      </c>
    </row>
    <row r="378" spans="1:8" ht="32.25" customHeight="1" x14ac:dyDescent="0.2">
      <c r="A378" s="23" t="s">
        <v>294</v>
      </c>
      <c r="B378" s="24" t="s">
        <v>330</v>
      </c>
      <c r="C378" s="40" t="s">
        <v>8</v>
      </c>
      <c r="D378" s="35">
        <f t="shared" ref="D378:F380" si="90">D379</f>
        <v>139805.62</v>
      </c>
      <c r="E378" s="35">
        <f t="shared" si="90"/>
        <v>139805.62</v>
      </c>
      <c r="F378" s="35">
        <f t="shared" si="90"/>
        <v>8000</v>
      </c>
      <c r="G378" s="35">
        <f t="shared" si="77"/>
        <v>100</v>
      </c>
      <c r="H378" s="36">
        <f t="shared" si="78"/>
        <v>1747.57025</v>
      </c>
    </row>
    <row r="379" spans="1:8" ht="30.75" customHeight="1" x14ac:dyDescent="0.2">
      <c r="A379" s="16" t="s">
        <v>165</v>
      </c>
      <c r="B379" s="17" t="s">
        <v>331</v>
      </c>
      <c r="C379" s="17" t="s">
        <v>8</v>
      </c>
      <c r="D379" s="18">
        <f t="shared" si="90"/>
        <v>139805.62</v>
      </c>
      <c r="E379" s="18">
        <f t="shared" si="90"/>
        <v>139805.62</v>
      </c>
      <c r="F379" s="18">
        <f t="shared" si="90"/>
        <v>8000</v>
      </c>
      <c r="G379" s="18">
        <f t="shared" si="77"/>
        <v>100</v>
      </c>
      <c r="H379" s="19">
        <f t="shared" si="78"/>
        <v>1747.57025</v>
      </c>
    </row>
    <row r="380" spans="1:8" ht="36" customHeight="1" x14ac:dyDescent="0.2">
      <c r="A380" s="16" t="s">
        <v>26</v>
      </c>
      <c r="B380" s="17" t="s">
        <v>331</v>
      </c>
      <c r="C380" s="17" t="s">
        <v>27</v>
      </c>
      <c r="D380" s="18">
        <f t="shared" si="90"/>
        <v>139805.62</v>
      </c>
      <c r="E380" s="18">
        <f t="shared" si="90"/>
        <v>139805.62</v>
      </c>
      <c r="F380" s="18">
        <f t="shared" si="90"/>
        <v>8000</v>
      </c>
      <c r="G380" s="18">
        <f t="shared" si="77"/>
        <v>100</v>
      </c>
      <c r="H380" s="19">
        <f t="shared" si="78"/>
        <v>1747.57025</v>
      </c>
    </row>
    <row r="381" spans="1:8" ht="24.75" customHeight="1" x14ac:dyDescent="0.2">
      <c r="A381" s="16" t="s">
        <v>28</v>
      </c>
      <c r="B381" s="17" t="s">
        <v>331</v>
      </c>
      <c r="C381" s="17" t="s">
        <v>29</v>
      </c>
      <c r="D381" s="18">
        <v>139805.62</v>
      </c>
      <c r="E381" s="18">
        <v>139805.62</v>
      </c>
      <c r="F381" s="18">
        <v>8000</v>
      </c>
      <c r="G381" s="18">
        <f t="shared" si="77"/>
        <v>100</v>
      </c>
      <c r="H381" s="19">
        <f t="shared" si="78"/>
        <v>1747.57025</v>
      </c>
    </row>
    <row r="382" spans="1:8" ht="33.75" customHeight="1" x14ac:dyDescent="0.2">
      <c r="A382" s="20" t="s">
        <v>332</v>
      </c>
      <c r="B382" s="17" t="s">
        <v>333</v>
      </c>
      <c r="C382" s="17" t="s">
        <v>8</v>
      </c>
      <c r="D382" s="18">
        <f t="shared" ref="D382:F383" si="91">D383</f>
        <v>387068.8</v>
      </c>
      <c r="E382" s="18">
        <f t="shared" si="91"/>
        <v>253085</v>
      </c>
      <c r="F382" s="18">
        <f t="shared" si="91"/>
        <v>92037</v>
      </c>
      <c r="G382" s="18">
        <f t="shared" si="77"/>
        <v>65.385016823882466</v>
      </c>
      <c r="H382" s="19">
        <f t="shared" si="78"/>
        <v>274.98180079750534</v>
      </c>
    </row>
    <row r="383" spans="1:8" ht="33.75" customHeight="1" x14ac:dyDescent="0.2">
      <c r="A383" s="51" t="s">
        <v>173</v>
      </c>
      <c r="B383" s="24" t="s">
        <v>334</v>
      </c>
      <c r="C383" s="40" t="s">
        <v>8</v>
      </c>
      <c r="D383" s="35">
        <f t="shared" si="91"/>
        <v>387068.8</v>
      </c>
      <c r="E383" s="35">
        <f t="shared" si="91"/>
        <v>253085</v>
      </c>
      <c r="F383" s="35">
        <f t="shared" si="91"/>
        <v>92037</v>
      </c>
      <c r="G383" s="35">
        <f t="shared" si="77"/>
        <v>65.385016823882466</v>
      </c>
      <c r="H383" s="36">
        <f t="shared" si="78"/>
        <v>274.98180079750534</v>
      </c>
    </row>
    <row r="384" spans="1:8" ht="36.75" customHeight="1" x14ac:dyDescent="0.2">
      <c r="A384" s="16" t="s">
        <v>177</v>
      </c>
      <c r="B384" s="17" t="s">
        <v>335</v>
      </c>
      <c r="C384" s="17" t="s">
        <v>8</v>
      </c>
      <c r="D384" s="18">
        <f>D385+D387</f>
        <v>387068.8</v>
      </c>
      <c r="E384" s="18">
        <f>E385+E387</f>
        <v>253085</v>
      </c>
      <c r="F384" s="18">
        <f>F385+F387</f>
        <v>92037</v>
      </c>
      <c r="G384" s="18">
        <f t="shared" si="77"/>
        <v>65.385016823882466</v>
      </c>
      <c r="H384" s="19">
        <f t="shared" si="78"/>
        <v>274.98180079750534</v>
      </c>
    </row>
    <row r="385" spans="1:8" ht="36" customHeight="1" x14ac:dyDescent="0.2">
      <c r="A385" s="27" t="s">
        <v>336</v>
      </c>
      <c r="B385" s="26" t="s">
        <v>335</v>
      </c>
      <c r="C385" s="26" t="s">
        <v>12</v>
      </c>
      <c r="D385" s="18">
        <f>D386</f>
        <v>283538.8</v>
      </c>
      <c r="E385" s="18">
        <f>E386</f>
        <v>149555</v>
      </c>
      <c r="F385" s="18">
        <f>F386</f>
        <v>92037</v>
      </c>
      <c r="G385" s="18">
        <f t="shared" si="77"/>
        <v>52.745867584965445</v>
      </c>
      <c r="H385" s="19">
        <f t="shared" si="78"/>
        <v>162.49443158729642</v>
      </c>
    </row>
    <row r="386" spans="1:8" ht="33" customHeight="1" x14ac:dyDescent="0.2">
      <c r="A386" s="27" t="s">
        <v>13</v>
      </c>
      <c r="B386" s="26" t="s">
        <v>335</v>
      </c>
      <c r="C386" s="26" t="s">
        <v>14</v>
      </c>
      <c r="D386" s="18">
        <v>283538.8</v>
      </c>
      <c r="E386" s="19">
        <v>149555</v>
      </c>
      <c r="F386" s="18">
        <v>92037</v>
      </c>
      <c r="G386" s="18">
        <f t="shared" si="77"/>
        <v>52.745867584965445</v>
      </c>
      <c r="H386" s="19">
        <f t="shared" si="78"/>
        <v>162.49443158729642</v>
      </c>
    </row>
    <row r="387" spans="1:8" ht="33" customHeight="1" x14ac:dyDescent="0.2">
      <c r="A387" s="16" t="s">
        <v>26</v>
      </c>
      <c r="B387" s="26" t="s">
        <v>335</v>
      </c>
      <c r="C387" s="26" t="s">
        <v>27</v>
      </c>
      <c r="D387" s="18">
        <f>D388</f>
        <v>103530</v>
      </c>
      <c r="E387" s="18">
        <f>E388</f>
        <v>103530</v>
      </c>
      <c r="F387" s="18">
        <f>F388</f>
        <v>0</v>
      </c>
      <c r="G387" s="18">
        <f t="shared" si="77"/>
        <v>100</v>
      </c>
      <c r="H387" s="19">
        <v>0</v>
      </c>
    </row>
    <row r="388" spans="1:8" ht="33" customHeight="1" x14ac:dyDescent="0.2">
      <c r="A388" s="16" t="s">
        <v>28</v>
      </c>
      <c r="B388" s="26" t="s">
        <v>335</v>
      </c>
      <c r="C388" s="26" t="s">
        <v>29</v>
      </c>
      <c r="D388" s="18">
        <v>103530</v>
      </c>
      <c r="E388" s="19">
        <v>103530</v>
      </c>
      <c r="F388" s="18">
        <v>0</v>
      </c>
      <c r="G388" s="18">
        <f t="shared" si="77"/>
        <v>100</v>
      </c>
      <c r="H388" s="19">
        <v>0</v>
      </c>
    </row>
    <row r="389" spans="1:8" ht="35.25" customHeight="1" x14ac:dyDescent="0.2">
      <c r="A389" s="16" t="s">
        <v>337</v>
      </c>
      <c r="B389" s="17" t="s">
        <v>338</v>
      </c>
      <c r="C389" s="17" t="s">
        <v>8</v>
      </c>
      <c r="D389" s="18">
        <f>D393+D400+D405+D390</f>
        <v>24659663.890000001</v>
      </c>
      <c r="E389" s="18">
        <f>E393+E400+E405+E390</f>
        <v>16878758.120000001</v>
      </c>
      <c r="F389" s="18">
        <f>F393+F400+F405+F390</f>
        <v>13429992.41</v>
      </c>
      <c r="G389" s="18">
        <f t="shared" si="77"/>
        <v>68.44682958896567</v>
      </c>
      <c r="H389" s="19">
        <f t="shared" si="78"/>
        <v>125.67958048458794</v>
      </c>
    </row>
    <row r="390" spans="1:8" ht="42.75" customHeight="1" x14ac:dyDescent="0.2">
      <c r="A390" s="16" t="s">
        <v>339</v>
      </c>
      <c r="B390" s="17" t="s">
        <v>340</v>
      </c>
      <c r="C390" s="17" t="s">
        <v>8</v>
      </c>
      <c r="D390" s="18">
        <f t="shared" ref="D390:F391" si="92">D391</f>
        <v>5298200</v>
      </c>
      <c r="E390" s="18">
        <f t="shared" si="92"/>
        <v>3734950.14</v>
      </c>
      <c r="F390" s="18">
        <f t="shared" si="92"/>
        <v>3149290.74</v>
      </c>
      <c r="G390" s="18">
        <f t="shared" si="77"/>
        <v>70.494698954361851</v>
      </c>
      <c r="H390" s="19">
        <f t="shared" si="78"/>
        <v>118.59654913918807</v>
      </c>
    </row>
    <row r="391" spans="1:8" ht="58.5" customHeight="1" x14ac:dyDescent="0.2">
      <c r="A391" s="16" t="s">
        <v>22</v>
      </c>
      <c r="B391" s="17" t="s">
        <v>340</v>
      </c>
      <c r="C391" s="17" t="s">
        <v>23</v>
      </c>
      <c r="D391" s="18">
        <f t="shared" si="92"/>
        <v>5298200</v>
      </c>
      <c r="E391" s="18">
        <f t="shared" si="92"/>
        <v>3734950.14</v>
      </c>
      <c r="F391" s="18">
        <f t="shared" si="92"/>
        <v>3149290.74</v>
      </c>
      <c r="G391" s="18">
        <f t="shared" si="77"/>
        <v>70.494698954361851</v>
      </c>
      <c r="H391" s="19">
        <f t="shared" si="78"/>
        <v>118.59654913918807</v>
      </c>
    </row>
    <row r="392" spans="1:8" ht="35.25" customHeight="1" x14ac:dyDescent="0.2">
      <c r="A392" s="16" t="s">
        <v>24</v>
      </c>
      <c r="B392" s="17" t="s">
        <v>340</v>
      </c>
      <c r="C392" s="17" t="s">
        <v>25</v>
      </c>
      <c r="D392" s="18">
        <v>5298200</v>
      </c>
      <c r="E392" s="18">
        <v>3734950.14</v>
      </c>
      <c r="F392" s="18">
        <v>3149290.74</v>
      </c>
      <c r="G392" s="18">
        <f t="shared" ref="G392:G455" si="93">E392/D392*100</f>
        <v>70.494698954361851</v>
      </c>
      <c r="H392" s="19">
        <f t="shared" ref="H392:H455" si="94">E392/F392*100</f>
        <v>118.59654913918807</v>
      </c>
    </row>
    <row r="393" spans="1:8" ht="29.25" customHeight="1" x14ac:dyDescent="0.2">
      <c r="A393" s="16" t="s">
        <v>341</v>
      </c>
      <c r="B393" s="17" t="s">
        <v>342</v>
      </c>
      <c r="C393" s="17" t="s">
        <v>8</v>
      </c>
      <c r="D393" s="18">
        <f>D394+D396+D398</f>
        <v>15449485.689999999</v>
      </c>
      <c r="E393" s="18">
        <f>E394+E396+E398</f>
        <v>10863034.050000001</v>
      </c>
      <c r="F393" s="18">
        <f>F394+F396+F398</f>
        <v>8566218.0800000001</v>
      </c>
      <c r="G393" s="18">
        <f t="shared" si="93"/>
        <v>70.313240634484842</v>
      </c>
      <c r="H393" s="19">
        <f t="shared" si="94"/>
        <v>126.81248537627705</v>
      </c>
    </row>
    <row r="394" spans="1:8" ht="59.25" customHeight="1" x14ac:dyDescent="0.2">
      <c r="A394" s="16" t="s">
        <v>22</v>
      </c>
      <c r="B394" s="17" t="s">
        <v>342</v>
      </c>
      <c r="C394" s="17" t="s">
        <v>23</v>
      </c>
      <c r="D394" s="18">
        <f>D395</f>
        <v>13815799.689999999</v>
      </c>
      <c r="E394" s="18">
        <f>E395</f>
        <v>9926296.1600000001</v>
      </c>
      <c r="F394" s="18">
        <f>F395</f>
        <v>7452494.8700000001</v>
      </c>
      <c r="G394" s="18">
        <f t="shared" si="93"/>
        <v>71.847423838844037</v>
      </c>
      <c r="H394" s="19">
        <f t="shared" si="94"/>
        <v>133.19427028334204</v>
      </c>
    </row>
    <row r="395" spans="1:8" ht="21" customHeight="1" x14ac:dyDescent="0.2">
      <c r="A395" s="16" t="s">
        <v>135</v>
      </c>
      <c r="B395" s="17" t="s">
        <v>342</v>
      </c>
      <c r="C395" s="17" t="s">
        <v>136</v>
      </c>
      <c r="D395" s="18">
        <v>13815799.689999999</v>
      </c>
      <c r="E395" s="18">
        <v>9926296.1600000001</v>
      </c>
      <c r="F395" s="18">
        <v>7452494.8700000001</v>
      </c>
      <c r="G395" s="18">
        <f t="shared" si="93"/>
        <v>71.847423838844037</v>
      </c>
      <c r="H395" s="19">
        <f t="shared" si="94"/>
        <v>133.19427028334204</v>
      </c>
    </row>
    <row r="396" spans="1:8" ht="35.25" customHeight="1" x14ac:dyDescent="0.2">
      <c r="A396" s="16" t="s">
        <v>11</v>
      </c>
      <c r="B396" s="17" t="s">
        <v>342</v>
      </c>
      <c r="C396" s="17" t="s">
        <v>12</v>
      </c>
      <c r="D396" s="18">
        <f>D397</f>
        <v>1629686</v>
      </c>
      <c r="E396" s="18">
        <f>E397</f>
        <v>936737.89</v>
      </c>
      <c r="F396" s="18">
        <f>F397</f>
        <v>1112486.21</v>
      </c>
      <c r="G396" s="18">
        <f t="shared" si="93"/>
        <v>57.479654976480134</v>
      </c>
      <c r="H396" s="19">
        <f t="shared" si="94"/>
        <v>84.202202380558049</v>
      </c>
    </row>
    <row r="397" spans="1:8" ht="32.25" customHeight="1" x14ac:dyDescent="0.2">
      <c r="A397" s="16" t="s">
        <v>13</v>
      </c>
      <c r="B397" s="17" t="s">
        <v>342</v>
      </c>
      <c r="C397" s="17" t="s">
        <v>14</v>
      </c>
      <c r="D397" s="18">
        <v>1629686</v>
      </c>
      <c r="E397" s="18">
        <v>936737.89</v>
      </c>
      <c r="F397" s="18">
        <v>1112486.21</v>
      </c>
      <c r="G397" s="18">
        <f t="shared" si="93"/>
        <v>57.479654976480134</v>
      </c>
      <c r="H397" s="19">
        <f t="shared" si="94"/>
        <v>84.202202380558049</v>
      </c>
    </row>
    <row r="398" spans="1:8" ht="21" customHeight="1" outlineLevel="5" x14ac:dyDescent="0.2">
      <c r="A398" s="16" t="s">
        <v>96</v>
      </c>
      <c r="B398" s="17" t="s">
        <v>342</v>
      </c>
      <c r="C398" s="17" t="s">
        <v>97</v>
      </c>
      <c r="D398" s="18">
        <f>D399</f>
        <v>4000</v>
      </c>
      <c r="E398" s="18">
        <f>E399</f>
        <v>0</v>
      </c>
      <c r="F398" s="18">
        <f>F399</f>
        <v>1237</v>
      </c>
      <c r="G398" s="18">
        <f t="shared" si="93"/>
        <v>0</v>
      </c>
      <c r="H398" s="19">
        <f t="shared" si="94"/>
        <v>0</v>
      </c>
    </row>
    <row r="399" spans="1:8" ht="24.75" customHeight="1" outlineLevel="5" x14ac:dyDescent="0.2">
      <c r="A399" s="16" t="s">
        <v>139</v>
      </c>
      <c r="B399" s="17" t="s">
        <v>342</v>
      </c>
      <c r="C399" s="17" t="s">
        <v>140</v>
      </c>
      <c r="D399" s="18">
        <v>4000</v>
      </c>
      <c r="E399" s="19">
        <v>0</v>
      </c>
      <c r="F399" s="18">
        <v>1237</v>
      </c>
      <c r="G399" s="18">
        <f t="shared" si="93"/>
        <v>0</v>
      </c>
      <c r="H399" s="19">
        <f t="shared" si="94"/>
        <v>0</v>
      </c>
    </row>
    <row r="400" spans="1:8" ht="30" customHeight="1" outlineLevel="5" x14ac:dyDescent="0.2">
      <c r="A400" s="16" t="s">
        <v>343</v>
      </c>
      <c r="B400" s="17" t="s">
        <v>344</v>
      </c>
      <c r="C400" s="17" t="s">
        <v>8</v>
      </c>
      <c r="D400" s="18">
        <f>D401+D403</f>
        <v>493331.20000000001</v>
      </c>
      <c r="E400" s="18">
        <f>E401+E403</f>
        <v>376343.45</v>
      </c>
      <c r="F400" s="18">
        <f t="shared" ref="D400:F401" si="95">F401</f>
        <v>144022.10999999999</v>
      </c>
      <c r="G400" s="18">
        <f t="shared" si="93"/>
        <v>76.286164345575543</v>
      </c>
      <c r="H400" s="19">
        <f t="shared" si="94"/>
        <v>261.30949615999936</v>
      </c>
    </row>
    <row r="401" spans="1:8" ht="30" customHeight="1" outlineLevel="5" x14ac:dyDescent="0.2">
      <c r="A401" s="16" t="s">
        <v>11</v>
      </c>
      <c r="B401" s="17" t="s">
        <v>344</v>
      </c>
      <c r="C401" s="17" t="s">
        <v>12</v>
      </c>
      <c r="D401" s="18">
        <f t="shared" si="95"/>
        <v>238910.85</v>
      </c>
      <c r="E401" s="18">
        <f t="shared" si="95"/>
        <v>121923.44</v>
      </c>
      <c r="F401" s="18">
        <f t="shared" si="95"/>
        <v>144022.10999999999</v>
      </c>
      <c r="G401" s="18">
        <f t="shared" si="93"/>
        <v>51.033027591672798</v>
      </c>
      <c r="H401" s="19">
        <f t="shared" si="94"/>
        <v>84.656057323420697</v>
      </c>
    </row>
    <row r="402" spans="1:8" ht="30" customHeight="1" outlineLevel="5" x14ac:dyDescent="0.2">
      <c r="A402" s="16" t="s">
        <v>13</v>
      </c>
      <c r="B402" s="17" t="s">
        <v>344</v>
      </c>
      <c r="C402" s="17" t="s">
        <v>14</v>
      </c>
      <c r="D402" s="18">
        <v>238910.85</v>
      </c>
      <c r="E402" s="19">
        <v>121923.44</v>
      </c>
      <c r="F402" s="18">
        <v>144022.10999999999</v>
      </c>
      <c r="G402" s="18">
        <f t="shared" si="93"/>
        <v>51.033027591672798</v>
      </c>
      <c r="H402" s="19">
        <f t="shared" si="94"/>
        <v>84.656057323420697</v>
      </c>
    </row>
    <row r="403" spans="1:8" ht="30" customHeight="1" outlineLevel="5" x14ac:dyDescent="0.2">
      <c r="A403" s="16" t="s">
        <v>26</v>
      </c>
      <c r="B403" s="17" t="s">
        <v>344</v>
      </c>
      <c r="C403" s="17" t="s">
        <v>27</v>
      </c>
      <c r="D403" s="18">
        <f>D404</f>
        <v>254420.35</v>
      </c>
      <c r="E403" s="18">
        <f>E404</f>
        <v>254420.01</v>
      </c>
      <c r="F403" s="18">
        <f>F404</f>
        <v>0</v>
      </c>
      <c r="G403" s="18">
        <f t="shared" si="93"/>
        <v>99.999866362891183</v>
      </c>
      <c r="H403" s="19">
        <v>0</v>
      </c>
    </row>
    <row r="404" spans="1:8" ht="30" customHeight="1" outlineLevel="5" x14ac:dyDescent="0.2">
      <c r="A404" s="16" t="s">
        <v>28</v>
      </c>
      <c r="B404" s="17" t="s">
        <v>344</v>
      </c>
      <c r="C404" s="17" t="s">
        <v>29</v>
      </c>
      <c r="D404" s="18">
        <v>254420.35</v>
      </c>
      <c r="E404" s="19">
        <v>254420.01</v>
      </c>
      <c r="F404" s="18">
        <v>0</v>
      </c>
      <c r="G404" s="18">
        <f t="shared" si="93"/>
        <v>99.999866362891183</v>
      </c>
      <c r="H404" s="19">
        <v>0</v>
      </c>
    </row>
    <row r="405" spans="1:8" ht="76.5" customHeight="1" outlineLevel="5" x14ac:dyDescent="0.2">
      <c r="A405" s="25" t="s">
        <v>345</v>
      </c>
      <c r="B405" s="26" t="s">
        <v>346</v>
      </c>
      <c r="C405" s="26" t="s">
        <v>8</v>
      </c>
      <c r="D405" s="18">
        <f t="shared" ref="D405:F406" si="96">D406</f>
        <v>3418647</v>
      </c>
      <c r="E405" s="18">
        <v>1904430.48</v>
      </c>
      <c r="F405" s="18">
        <f t="shared" si="96"/>
        <v>1570461.48</v>
      </c>
      <c r="G405" s="18">
        <f t="shared" si="93"/>
        <v>55.707140280935704</v>
      </c>
      <c r="H405" s="19">
        <f t="shared" si="94"/>
        <v>121.26566007846304</v>
      </c>
    </row>
    <row r="406" spans="1:8" ht="18.75" customHeight="1" outlineLevel="5" x14ac:dyDescent="0.2">
      <c r="A406" s="27" t="s">
        <v>301</v>
      </c>
      <c r="B406" s="26" t="s">
        <v>346</v>
      </c>
      <c r="C406" s="26" t="s">
        <v>302</v>
      </c>
      <c r="D406" s="18">
        <f t="shared" si="96"/>
        <v>3418647</v>
      </c>
      <c r="E406" s="18">
        <f t="shared" si="96"/>
        <v>1372647.3</v>
      </c>
      <c r="F406" s="18">
        <f t="shared" si="96"/>
        <v>1570461.48</v>
      </c>
      <c r="G406" s="18">
        <f t="shared" si="93"/>
        <v>40.151770568882952</v>
      </c>
      <c r="H406" s="19">
        <f t="shared" si="94"/>
        <v>87.404073100856962</v>
      </c>
    </row>
    <row r="407" spans="1:8" ht="20.25" customHeight="1" outlineLevel="5" x14ac:dyDescent="0.2">
      <c r="A407" s="27" t="s">
        <v>347</v>
      </c>
      <c r="B407" s="26" t="s">
        <v>346</v>
      </c>
      <c r="C407" s="26" t="s">
        <v>348</v>
      </c>
      <c r="D407" s="18">
        <v>3418647</v>
      </c>
      <c r="E407" s="19">
        <v>1372647.3</v>
      </c>
      <c r="F407" s="18">
        <v>1570461.48</v>
      </c>
      <c r="G407" s="18">
        <f t="shared" si="93"/>
        <v>40.151770568882952</v>
      </c>
      <c r="H407" s="19">
        <f t="shared" si="94"/>
        <v>87.404073100856962</v>
      </c>
    </row>
    <row r="408" spans="1:8" s="15" customFormat="1" ht="32.25" customHeight="1" outlineLevel="1" x14ac:dyDescent="0.2">
      <c r="A408" s="11" t="s">
        <v>349</v>
      </c>
      <c r="B408" s="30" t="s">
        <v>350</v>
      </c>
      <c r="C408" s="30" t="s">
        <v>8</v>
      </c>
      <c r="D408" s="13">
        <f>D421+D409+D446+D452</f>
        <v>33352903.25</v>
      </c>
      <c r="E408" s="13">
        <f>E421+E409+E446+E452</f>
        <v>17394099.449999999</v>
      </c>
      <c r="F408" s="13">
        <f>F421+F409+F446+F452</f>
        <v>20907099.25</v>
      </c>
      <c r="G408" s="13">
        <f t="shared" si="93"/>
        <v>52.151680228916796</v>
      </c>
      <c r="H408" s="14">
        <f t="shared" si="94"/>
        <v>83.197096077304934</v>
      </c>
    </row>
    <row r="409" spans="1:8" s="15" customFormat="1" ht="58.5" customHeight="1" outlineLevel="1" x14ac:dyDescent="0.2">
      <c r="A409" s="16" t="s">
        <v>351</v>
      </c>
      <c r="B409" s="37" t="s">
        <v>352</v>
      </c>
      <c r="C409" s="37" t="s">
        <v>8</v>
      </c>
      <c r="D409" s="18">
        <f>D410</f>
        <v>23941519.68</v>
      </c>
      <c r="E409" s="18">
        <f>E410</f>
        <v>15643249.92</v>
      </c>
      <c r="F409" s="18">
        <f>F410</f>
        <v>0</v>
      </c>
      <c r="G409" s="18">
        <f t="shared" si="93"/>
        <v>65.33941925611299</v>
      </c>
      <c r="H409" s="19">
        <v>0</v>
      </c>
    </row>
    <row r="410" spans="1:8" s="15" customFormat="1" ht="57" customHeight="1" outlineLevel="1" x14ac:dyDescent="0.2">
      <c r="A410" s="23" t="s">
        <v>353</v>
      </c>
      <c r="B410" s="33" t="s">
        <v>354</v>
      </c>
      <c r="C410" s="33" t="s">
        <v>8</v>
      </c>
      <c r="D410" s="35">
        <f>D411+D418</f>
        <v>23941519.68</v>
      </c>
      <c r="E410" s="35">
        <f>E411+E418</f>
        <v>15643249.92</v>
      </c>
      <c r="F410" s="35">
        <f>F411+F418</f>
        <v>0</v>
      </c>
      <c r="G410" s="35">
        <f t="shared" si="93"/>
        <v>65.33941925611299</v>
      </c>
      <c r="H410" s="36">
        <v>0</v>
      </c>
    </row>
    <row r="411" spans="1:8" s="15" customFormat="1" ht="42.75" customHeight="1" outlineLevel="1" x14ac:dyDescent="0.2">
      <c r="A411" s="16" t="s">
        <v>355</v>
      </c>
      <c r="B411" s="37" t="s">
        <v>356</v>
      </c>
      <c r="C411" s="37" t="s">
        <v>8</v>
      </c>
      <c r="D411" s="18">
        <f>D412+D414+D416</f>
        <v>18954331.68</v>
      </c>
      <c r="E411" s="18">
        <f>E412+E414+E416</f>
        <v>10656061.92</v>
      </c>
      <c r="F411" s="18">
        <f>F412+F414+F416</f>
        <v>0</v>
      </c>
      <c r="G411" s="18">
        <f t="shared" si="93"/>
        <v>56.219665772990211</v>
      </c>
      <c r="H411" s="19">
        <v>0</v>
      </c>
    </row>
    <row r="412" spans="1:8" s="15" customFormat="1" ht="32.25" customHeight="1" outlineLevel="1" x14ac:dyDescent="0.2">
      <c r="A412" s="25" t="s">
        <v>11</v>
      </c>
      <c r="B412" s="37" t="s">
        <v>356</v>
      </c>
      <c r="C412" s="37" t="s">
        <v>12</v>
      </c>
      <c r="D412" s="18">
        <f t="shared" ref="D412:E412" si="97">D413</f>
        <v>1787851.68</v>
      </c>
      <c r="E412" s="18">
        <f t="shared" si="97"/>
        <v>356101.92</v>
      </c>
      <c r="F412" s="18">
        <f>F413</f>
        <v>0</v>
      </c>
      <c r="G412" s="18">
        <f t="shared" si="93"/>
        <v>19.917867012323974</v>
      </c>
      <c r="H412" s="19">
        <v>0</v>
      </c>
    </row>
    <row r="413" spans="1:8" s="15" customFormat="1" ht="32.25" customHeight="1" outlineLevel="1" x14ac:dyDescent="0.2">
      <c r="A413" s="27" t="s">
        <v>13</v>
      </c>
      <c r="B413" s="37" t="s">
        <v>356</v>
      </c>
      <c r="C413" s="37" t="s">
        <v>14</v>
      </c>
      <c r="D413" s="18">
        <v>1787851.68</v>
      </c>
      <c r="E413" s="18">
        <v>356101.92</v>
      </c>
      <c r="F413" s="18">
        <v>0</v>
      </c>
      <c r="G413" s="18">
        <f t="shared" si="93"/>
        <v>19.917867012323974</v>
      </c>
      <c r="H413" s="19">
        <v>0</v>
      </c>
    </row>
    <row r="414" spans="1:8" s="15" customFormat="1" ht="32.25" customHeight="1" outlineLevel="1" x14ac:dyDescent="0.2">
      <c r="A414" s="25" t="s">
        <v>301</v>
      </c>
      <c r="B414" s="37" t="s">
        <v>356</v>
      </c>
      <c r="C414" s="37" t="s">
        <v>302</v>
      </c>
      <c r="D414" s="18">
        <f t="shared" ref="D414:E414" si="98">D415</f>
        <v>0</v>
      </c>
      <c r="E414" s="18">
        <f t="shared" si="98"/>
        <v>0</v>
      </c>
      <c r="F414" s="18">
        <f>F415</f>
        <v>0</v>
      </c>
      <c r="G414" s="18">
        <v>0</v>
      </c>
      <c r="H414" s="19">
        <v>0</v>
      </c>
    </row>
    <row r="415" spans="1:8" s="15" customFormat="1" ht="32.25" customHeight="1" outlineLevel="1" x14ac:dyDescent="0.2">
      <c r="A415" s="25" t="s">
        <v>303</v>
      </c>
      <c r="B415" s="37" t="s">
        <v>356</v>
      </c>
      <c r="C415" s="37" t="s">
        <v>304</v>
      </c>
      <c r="D415" s="18">
        <v>0</v>
      </c>
      <c r="E415" s="18">
        <v>0</v>
      </c>
      <c r="F415" s="18">
        <v>0</v>
      </c>
      <c r="G415" s="18">
        <v>0</v>
      </c>
      <c r="H415" s="19">
        <v>0</v>
      </c>
    </row>
    <row r="416" spans="1:8" s="15" customFormat="1" ht="32.25" customHeight="1" outlineLevel="1" x14ac:dyDescent="0.2">
      <c r="A416" s="20" t="s">
        <v>63</v>
      </c>
      <c r="B416" s="37" t="s">
        <v>356</v>
      </c>
      <c r="C416" s="37" t="s">
        <v>64</v>
      </c>
      <c r="D416" s="18">
        <f t="shared" ref="D416:E416" si="99">D417</f>
        <v>17166480</v>
      </c>
      <c r="E416" s="18">
        <f t="shared" si="99"/>
        <v>10299960</v>
      </c>
      <c r="F416" s="18">
        <f>F417</f>
        <v>0</v>
      </c>
      <c r="G416" s="18">
        <f t="shared" si="93"/>
        <v>60.00041942203643</v>
      </c>
      <c r="H416" s="19">
        <v>0</v>
      </c>
    </row>
    <row r="417" spans="1:8" s="15" customFormat="1" ht="32.25" customHeight="1" outlineLevel="1" x14ac:dyDescent="0.2">
      <c r="A417" s="25" t="s">
        <v>65</v>
      </c>
      <c r="B417" s="37" t="s">
        <v>356</v>
      </c>
      <c r="C417" s="37" t="s">
        <v>66</v>
      </c>
      <c r="D417" s="18">
        <v>17166480</v>
      </c>
      <c r="E417" s="18">
        <v>10299960</v>
      </c>
      <c r="F417" s="18">
        <v>0</v>
      </c>
      <c r="G417" s="18">
        <f t="shared" si="93"/>
        <v>60.00041942203643</v>
      </c>
      <c r="H417" s="19">
        <v>0</v>
      </c>
    </row>
    <row r="418" spans="1:8" s="15" customFormat="1" ht="49.5" customHeight="1" outlineLevel="1" x14ac:dyDescent="0.2">
      <c r="A418" s="25" t="s">
        <v>357</v>
      </c>
      <c r="B418" s="37" t="s">
        <v>358</v>
      </c>
      <c r="C418" s="37" t="s">
        <v>8</v>
      </c>
      <c r="D418" s="18">
        <f t="shared" ref="D418:E419" si="100">D419</f>
        <v>4987188</v>
      </c>
      <c r="E418" s="18">
        <f t="shared" si="100"/>
        <v>4987188</v>
      </c>
      <c r="F418" s="18">
        <f>F419</f>
        <v>0</v>
      </c>
      <c r="G418" s="18">
        <f t="shared" si="93"/>
        <v>100</v>
      </c>
      <c r="H418" s="19">
        <v>0</v>
      </c>
    </row>
    <row r="419" spans="1:8" s="15" customFormat="1" ht="32.25" customHeight="1" outlineLevel="1" x14ac:dyDescent="0.2">
      <c r="A419" s="20" t="s">
        <v>63</v>
      </c>
      <c r="B419" s="37" t="s">
        <v>358</v>
      </c>
      <c r="C419" s="37" t="s">
        <v>64</v>
      </c>
      <c r="D419" s="18">
        <f t="shared" si="100"/>
        <v>4987188</v>
      </c>
      <c r="E419" s="18">
        <f t="shared" si="100"/>
        <v>4987188</v>
      </c>
      <c r="F419" s="18">
        <f>F420</f>
        <v>0</v>
      </c>
      <c r="G419" s="18">
        <f t="shared" si="93"/>
        <v>100</v>
      </c>
      <c r="H419" s="19">
        <v>0</v>
      </c>
    </row>
    <row r="420" spans="1:8" s="15" customFormat="1" ht="32.25" customHeight="1" outlineLevel="1" x14ac:dyDescent="0.2">
      <c r="A420" s="25" t="s">
        <v>65</v>
      </c>
      <c r="B420" s="37" t="s">
        <v>358</v>
      </c>
      <c r="C420" s="37" t="s">
        <v>66</v>
      </c>
      <c r="D420" s="18">
        <v>4987188</v>
      </c>
      <c r="E420" s="18">
        <v>4987188</v>
      </c>
      <c r="F420" s="18">
        <v>0</v>
      </c>
      <c r="G420" s="18">
        <f t="shared" si="93"/>
        <v>100</v>
      </c>
      <c r="H420" s="19">
        <v>0</v>
      </c>
    </row>
    <row r="421" spans="1:8" ht="48.75" customHeight="1" outlineLevel="1" x14ac:dyDescent="0.2">
      <c r="A421" s="27" t="s">
        <v>359</v>
      </c>
      <c r="B421" s="31" t="s">
        <v>360</v>
      </c>
      <c r="C421" s="31" t="s">
        <v>8</v>
      </c>
      <c r="D421" s="18">
        <f>D422</f>
        <v>8811383.5700000003</v>
      </c>
      <c r="E421" s="18">
        <f>E422</f>
        <v>1260994.48</v>
      </c>
      <c r="F421" s="18">
        <f>F422</f>
        <v>1877646.6800000002</v>
      </c>
      <c r="G421" s="18">
        <f t="shared" si="93"/>
        <v>14.310970235063774</v>
      </c>
      <c r="H421" s="19">
        <f t="shared" si="94"/>
        <v>67.158240867765386</v>
      </c>
    </row>
    <row r="422" spans="1:8" s="41" customFormat="1" ht="41.25" customHeight="1" outlineLevel="1" x14ac:dyDescent="0.2">
      <c r="A422" s="46" t="s">
        <v>361</v>
      </c>
      <c r="B422" s="45" t="s">
        <v>362</v>
      </c>
      <c r="C422" s="45" t="s">
        <v>8</v>
      </c>
      <c r="D422" s="35">
        <f>D423+D426+D431+D437+D443+D434+D440</f>
        <v>8811383.5700000003</v>
      </c>
      <c r="E422" s="35">
        <f>E423+E426+E431+E437+E443+E434+E440</f>
        <v>1260994.48</v>
      </c>
      <c r="F422" s="35">
        <f>F423+F426+F431+F437+F443+F434+F440</f>
        <v>1877646.6800000002</v>
      </c>
      <c r="G422" s="35">
        <f t="shared" si="93"/>
        <v>14.310970235063774</v>
      </c>
      <c r="H422" s="36">
        <f t="shared" si="94"/>
        <v>67.158240867765386</v>
      </c>
    </row>
    <row r="423" spans="1:8" ht="30.75" customHeight="1" outlineLevel="1" x14ac:dyDescent="0.2">
      <c r="A423" s="16" t="s">
        <v>363</v>
      </c>
      <c r="B423" s="37" t="s">
        <v>364</v>
      </c>
      <c r="C423" s="37" t="s">
        <v>8</v>
      </c>
      <c r="D423" s="18">
        <f t="shared" ref="D423:F424" si="101">D424</f>
        <v>599405</v>
      </c>
      <c r="E423" s="18">
        <f t="shared" si="101"/>
        <v>231000</v>
      </c>
      <c r="F423" s="18">
        <f t="shared" si="101"/>
        <v>112960</v>
      </c>
      <c r="G423" s="18">
        <f t="shared" si="93"/>
        <v>38.538217065256383</v>
      </c>
      <c r="H423" s="19">
        <f t="shared" si="94"/>
        <v>204.4971671388102</v>
      </c>
    </row>
    <row r="424" spans="1:8" ht="30.75" customHeight="1" outlineLevel="1" x14ac:dyDescent="0.2">
      <c r="A424" s="25" t="s">
        <v>11</v>
      </c>
      <c r="B424" s="31" t="s">
        <v>364</v>
      </c>
      <c r="C424" s="31" t="s">
        <v>12</v>
      </c>
      <c r="D424" s="18">
        <f t="shared" si="101"/>
        <v>599405</v>
      </c>
      <c r="E424" s="18">
        <f t="shared" si="101"/>
        <v>231000</v>
      </c>
      <c r="F424" s="18">
        <f t="shared" si="101"/>
        <v>112960</v>
      </c>
      <c r="G424" s="18">
        <f t="shared" si="93"/>
        <v>38.538217065256383</v>
      </c>
      <c r="H424" s="19">
        <f t="shared" si="94"/>
        <v>204.4971671388102</v>
      </c>
    </row>
    <row r="425" spans="1:8" ht="30.75" customHeight="1" outlineLevel="3" x14ac:dyDescent="0.2">
      <c r="A425" s="27" t="s">
        <v>13</v>
      </c>
      <c r="B425" s="31" t="s">
        <v>364</v>
      </c>
      <c r="C425" s="31" t="s">
        <v>14</v>
      </c>
      <c r="D425" s="18">
        <v>599405</v>
      </c>
      <c r="E425" s="19">
        <v>231000</v>
      </c>
      <c r="F425" s="18">
        <v>112960</v>
      </c>
      <c r="G425" s="18">
        <f t="shared" si="93"/>
        <v>38.538217065256383</v>
      </c>
      <c r="H425" s="19">
        <f t="shared" si="94"/>
        <v>204.4971671388102</v>
      </c>
    </row>
    <row r="426" spans="1:8" ht="30.75" customHeight="1" outlineLevel="3" x14ac:dyDescent="0.2">
      <c r="A426" s="16" t="s">
        <v>365</v>
      </c>
      <c r="B426" s="37" t="s">
        <v>366</v>
      </c>
      <c r="C426" s="37" t="s">
        <v>8</v>
      </c>
      <c r="D426" s="18">
        <f>D427+D429</f>
        <v>1403500</v>
      </c>
      <c r="E426" s="18">
        <f>E427+E429</f>
        <v>925422.48</v>
      </c>
      <c r="F426" s="18">
        <f>F427+F429</f>
        <v>893232.78</v>
      </c>
      <c r="G426" s="18">
        <f t="shared" si="93"/>
        <v>65.936763804773776</v>
      </c>
      <c r="H426" s="19">
        <f t="shared" si="94"/>
        <v>103.60373026166818</v>
      </c>
    </row>
    <row r="427" spans="1:8" ht="30.75" customHeight="1" outlineLevel="3" x14ac:dyDescent="0.2">
      <c r="A427" s="27" t="s">
        <v>11</v>
      </c>
      <c r="B427" s="31" t="s">
        <v>366</v>
      </c>
      <c r="C427" s="31" t="s">
        <v>12</v>
      </c>
      <c r="D427" s="18">
        <f>D428</f>
        <v>1403500</v>
      </c>
      <c r="E427" s="18">
        <f>E428</f>
        <v>925422.48</v>
      </c>
      <c r="F427" s="18">
        <f>F428</f>
        <v>444721.78</v>
      </c>
      <c r="G427" s="18">
        <f t="shared" si="93"/>
        <v>65.936763804773776</v>
      </c>
      <c r="H427" s="19">
        <f t="shared" si="94"/>
        <v>208.09020866933929</v>
      </c>
    </row>
    <row r="428" spans="1:8" ht="30.75" customHeight="1" outlineLevel="3" x14ac:dyDescent="0.2">
      <c r="A428" s="27" t="s">
        <v>13</v>
      </c>
      <c r="B428" s="31" t="s">
        <v>366</v>
      </c>
      <c r="C428" s="31" t="s">
        <v>14</v>
      </c>
      <c r="D428" s="18">
        <v>1403500</v>
      </c>
      <c r="E428" s="18">
        <v>925422.48</v>
      </c>
      <c r="F428" s="18">
        <v>444721.78</v>
      </c>
      <c r="G428" s="18">
        <f t="shared" si="93"/>
        <v>65.936763804773776</v>
      </c>
      <c r="H428" s="19">
        <f t="shared" si="94"/>
        <v>208.09020866933929</v>
      </c>
    </row>
    <row r="429" spans="1:8" ht="19.5" customHeight="1" outlineLevel="3" x14ac:dyDescent="0.2">
      <c r="A429" s="27" t="s">
        <v>96</v>
      </c>
      <c r="B429" s="31" t="s">
        <v>366</v>
      </c>
      <c r="C429" s="31" t="s">
        <v>97</v>
      </c>
      <c r="D429" s="18">
        <f>D430</f>
        <v>0</v>
      </c>
      <c r="E429" s="18">
        <f>E430</f>
        <v>0</v>
      </c>
      <c r="F429" s="18">
        <f>F430</f>
        <v>448511</v>
      </c>
      <c r="G429" s="18">
        <v>0</v>
      </c>
      <c r="H429" s="19">
        <f t="shared" si="94"/>
        <v>0</v>
      </c>
    </row>
    <row r="430" spans="1:8" ht="19.5" customHeight="1" outlineLevel="3" x14ac:dyDescent="0.2">
      <c r="A430" s="27" t="s">
        <v>139</v>
      </c>
      <c r="B430" s="31" t="s">
        <v>366</v>
      </c>
      <c r="C430" s="31" t="s">
        <v>140</v>
      </c>
      <c r="D430" s="18">
        <v>0</v>
      </c>
      <c r="E430" s="19">
        <v>0</v>
      </c>
      <c r="F430" s="18">
        <v>448511</v>
      </c>
      <c r="G430" s="18">
        <v>0</v>
      </c>
      <c r="H430" s="19">
        <f t="shared" si="94"/>
        <v>0</v>
      </c>
    </row>
    <row r="431" spans="1:8" ht="19.5" customHeight="1" outlineLevel="5" x14ac:dyDescent="0.2">
      <c r="A431" s="16" t="s">
        <v>367</v>
      </c>
      <c r="B431" s="17" t="s">
        <v>368</v>
      </c>
      <c r="C431" s="17" t="s">
        <v>8</v>
      </c>
      <c r="D431" s="18">
        <f t="shared" ref="D431:F432" si="102">D432</f>
        <v>506000</v>
      </c>
      <c r="E431" s="18">
        <f t="shared" si="102"/>
        <v>43000</v>
      </c>
      <c r="F431" s="18">
        <f t="shared" si="102"/>
        <v>328000</v>
      </c>
      <c r="G431" s="18">
        <f t="shared" si="93"/>
        <v>8.4980237154150196</v>
      </c>
      <c r="H431" s="19">
        <f t="shared" si="94"/>
        <v>13.109756097560975</v>
      </c>
    </row>
    <row r="432" spans="1:8" ht="32.25" customHeight="1" outlineLevel="5" x14ac:dyDescent="0.2">
      <c r="A432" s="20" t="s">
        <v>11</v>
      </c>
      <c r="B432" s="17" t="s">
        <v>368</v>
      </c>
      <c r="C432" s="17" t="s">
        <v>12</v>
      </c>
      <c r="D432" s="18">
        <f t="shared" si="102"/>
        <v>506000</v>
      </c>
      <c r="E432" s="18">
        <f t="shared" si="102"/>
        <v>43000</v>
      </c>
      <c r="F432" s="18">
        <f t="shared" si="102"/>
        <v>328000</v>
      </c>
      <c r="G432" s="18">
        <f t="shared" si="93"/>
        <v>8.4980237154150196</v>
      </c>
      <c r="H432" s="19">
        <f t="shared" si="94"/>
        <v>13.109756097560975</v>
      </c>
    </row>
    <row r="433" spans="1:8" ht="32.25" customHeight="1" outlineLevel="5" x14ac:dyDescent="0.2">
      <c r="A433" s="20" t="s">
        <v>13</v>
      </c>
      <c r="B433" s="17" t="s">
        <v>368</v>
      </c>
      <c r="C433" s="17" t="s">
        <v>14</v>
      </c>
      <c r="D433" s="18">
        <v>506000</v>
      </c>
      <c r="E433" s="18">
        <v>43000</v>
      </c>
      <c r="F433" s="18">
        <v>328000</v>
      </c>
      <c r="G433" s="18">
        <f t="shared" si="93"/>
        <v>8.4980237154150196</v>
      </c>
      <c r="H433" s="19">
        <f t="shared" si="94"/>
        <v>13.109756097560975</v>
      </c>
    </row>
    <row r="434" spans="1:8" ht="32.25" customHeight="1" outlineLevel="5" x14ac:dyDescent="0.2">
      <c r="A434" s="20" t="s">
        <v>369</v>
      </c>
      <c r="B434" s="17" t="s">
        <v>370</v>
      </c>
      <c r="C434" s="17" t="s">
        <v>8</v>
      </c>
      <c r="D434" s="18">
        <f t="shared" ref="D434:E435" si="103">D435</f>
        <v>4938428</v>
      </c>
      <c r="E434" s="18">
        <f t="shared" si="103"/>
        <v>0</v>
      </c>
      <c r="F434" s="18">
        <f>F435</f>
        <v>0</v>
      </c>
      <c r="G434" s="18">
        <f t="shared" si="93"/>
        <v>0</v>
      </c>
      <c r="H434" s="19">
        <v>0</v>
      </c>
    </row>
    <row r="435" spans="1:8" ht="32.25" customHeight="1" outlineLevel="5" x14ac:dyDescent="0.2">
      <c r="A435" s="20" t="s">
        <v>11</v>
      </c>
      <c r="B435" s="17" t="s">
        <v>370</v>
      </c>
      <c r="C435" s="17" t="s">
        <v>12</v>
      </c>
      <c r="D435" s="18">
        <f t="shared" si="103"/>
        <v>4938428</v>
      </c>
      <c r="E435" s="18">
        <f t="shared" si="103"/>
        <v>0</v>
      </c>
      <c r="F435" s="18">
        <f>F436</f>
        <v>0</v>
      </c>
      <c r="G435" s="18">
        <f t="shared" si="93"/>
        <v>0</v>
      </c>
      <c r="H435" s="19">
        <v>0</v>
      </c>
    </row>
    <row r="436" spans="1:8" ht="32.25" customHeight="1" outlineLevel="5" x14ac:dyDescent="0.2">
      <c r="A436" s="20" t="s">
        <v>13</v>
      </c>
      <c r="B436" s="17" t="s">
        <v>370</v>
      </c>
      <c r="C436" s="17" t="s">
        <v>14</v>
      </c>
      <c r="D436" s="18">
        <v>4938428</v>
      </c>
      <c r="E436" s="18">
        <v>0</v>
      </c>
      <c r="F436" s="18">
        <v>0</v>
      </c>
      <c r="G436" s="18">
        <f t="shared" si="93"/>
        <v>0</v>
      </c>
      <c r="H436" s="19">
        <v>0</v>
      </c>
    </row>
    <row r="437" spans="1:8" ht="39" customHeight="1" outlineLevel="3" x14ac:dyDescent="0.2">
      <c r="A437" s="27" t="s">
        <v>371</v>
      </c>
      <c r="B437" s="31" t="s">
        <v>372</v>
      </c>
      <c r="C437" s="31" t="s">
        <v>8</v>
      </c>
      <c r="D437" s="18">
        <f t="shared" ref="D437:F438" si="104">D438</f>
        <v>61572</v>
      </c>
      <c r="E437" s="18">
        <f t="shared" si="104"/>
        <v>61572</v>
      </c>
      <c r="F437" s="18">
        <f t="shared" si="104"/>
        <v>543453.9</v>
      </c>
      <c r="G437" s="18">
        <f t="shared" si="93"/>
        <v>100</v>
      </c>
      <c r="H437" s="19">
        <f t="shared" si="94"/>
        <v>11.329755844975994</v>
      </c>
    </row>
    <row r="438" spans="1:8" ht="29.25" customHeight="1" outlineLevel="3" x14ac:dyDescent="0.2">
      <c r="A438" s="27" t="s">
        <v>11</v>
      </c>
      <c r="B438" s="31" t="s">
        <v>372</v>
      </c>
      <c r="C438" s="31" t="s">
        <v>12</v>
      </c>
      <c r="D438" s="18">
        <f t="shared" si="104"/>
        <v>61572</v>
      </c>
      <c r="E438" s="18">
        <f t="shared" si="104"/>
        <v>61572</v>
      </c>
      <c r="F438" s="18">
        <f t="shared" si="104"/>
        <v>543453.9</v>
      </c>
      <c r="G438" s="18">
        <f t="shared" si="93"/>
        <v>100</v>
      </c>
      <c r="H438" s="19">
        <f t="shared" si="94"/>
        <v>11.329755844975994</v>
      </c>
    </row>
    <row r="439" spans="1:8" ht="29.25" customHeight="1" outlineLevel="3" x14ac:dyDescent="0.2">
      <c r="A439" s="27" t="s">
        <v>13</v>
      </c>
      <c r="B439" s="31" t="s">
        <v>372</v>
      </c>
      <c r="C439" s="31" t="s">
        <v>14</v>
      </c>
      <c r="D439" s="18">
        <v>61572</v>
      </c>
      <c r="E439" s="19">
        <v>61572</v>
      </c>
      <c r="F439" s="18">
        <v>543453.9</v>
      </c>
      <c r="G439" s="18">
        <f t="shared" si="93"/>
        <v>100</v>
      </c>
      <c r="H439" s="19">
        <f t="shared" si="94"/>
        <v>11.329755844975994</v>
      </c>
    </row>
    <row r="440" spans="1:8" ht="21.75" customHeight="1" outlineLevel="3" x14ac:dyDescent="0.2">
      <c r="A440" s="27" t="s">
        <v>240</v>
      </c>
      <c r="B440" s="31" t="s">
        <v>373</v>
      </c>
      <c r="C440" s="31" t="s">
        <v>8</v>
      </c>
      <c r="D440" s="18">
        <f t="shared" ref="D440:E441" si="105">D441</f>
        <v>0</v>
      </c>
      <c r="E440" s="18">
        <f t="shared" si="105"/>
        <v>0</v>
      </c>
      <c r="F440" s="18">
        <f>F441</f>
        <v>0</v>
      </c>
      <c r="G440" s="18">
        <v>0</v>
      </c>
      <c r="H440" s="19">
        <v>0</v>
      </c>
    </row>
    <row r="441" spans="1:8" ht="29.25" customHeight="1" outlineLevel="3" x14ac:dyDescent="0.2">
      <c r="A441" s="27" t="s">
        <v>11</v>
      </c>
      <c r="B441" s="31" t="s">
        <v>373</v>
      </c>
      <c r="C441" s="31" t="s">
        <v>12</v>
      </c>
      <c r="D441" s="18">
        <f t="shared" si="105"/>
        <v>0</v>
      </c>
      <c r="E441" s="18">
        <f t="shared" si="105"/>
        <v>0</v>
      </c>
      <c r="F441" s="18">
        <f>F442</f>
        <v>0</v>
      </c>
      <c r="G441" s="18">
        <v>0</v>
      </c>
      <c r="H441" s="19">
        <v>0</v>
      </c>
    </row>
    <row r="442" spans="1:8" ht="29.25" customHeight="1" outlineLevel="3" x14ac:dyDescent="0.2">
      <c r="A442" s="27" t="s">
        <v>13</v>
      </c>
      <c r="B442" s="31" t="s">
        <v>373</v>
      </c>
      <c r="C442" s="31" t="s">
        <v>14</v>
      </c>
      <c r="D442" s="18">
        <v>0</v>
      </c>
      <c r="E442" s="19">
        <v>0</v>
      </c>
      <c r="F442" s="18">
        <v>0</v>
      </c>
      <c r="G442" s="18">
        <v>0</v>
      </c>
      <c r="H442" s="19">
        <v>0</v>
      </c>
    </row>
    <row r="443" spans="1:8" ht="29.25" customHeight="1" outlineLevel="4" x14ac:dyDescent="0.2">
      <c r="A443" s="16" t="s">
        <v>374</v>
      </c>
      <c r="B443" s="17" t="s">
        <v>375</v>
      </c>
      <c r="C443" s="17" t="s">
        <v>8</v>
      </c>
      <c r="D443" s="18">
        <f t="shared" ref="D443:F444" si="106">D444</f>
        <v>1302478.57</v>
      </c>
      <c r="E443" s="18">
        <f t="shared" si="106"/>
        <v>0</v>
      </c>
      <c r="F443" s="18">
        <f t="shared" si="106"/>
        <v>0</v>
      </c>
      <c r="G443" s="18">
        <f t="shared" si="93"/>
        <v>0</v>
      </c>
      <c r="H443" s="19">
        <v>0</v>
      </c>
    </row>
    <row r="444" spans="1:8" ht="29.25" customHeight="1" outlineLevel="4" x14ac:dyDescent="0.2">
      <c r="A444" s="27" t="s">
        <v>11</v>
      </c>
      <c r="B444" s="17" t="s">
        <v>375</v>
      </c>
      <c r="C444" s="17" t="s">
        <v>12</v>
      </c>
      <c r="D444" s="18">
        <f t="shared" si="106"/>
        <v>1302478.57</v>
      </c>
      <c r="E444" s="18">
        <f t="shared" si="106"/>
        <v>0</v>
      </c>
      <c r="F444" s="18">
        <f t="shared" si="106"/>
        <v>0</v>
      </c>
      <c r="G444" s="18">
        <f t="shared" si="93"/>
        <v>0</v>
      </c>
      <c r="H444" s="19">
        <v>0</v>
      </c>
    </row>
    <row r="445" spans="1:8" ht="29.25" customHeight="1" outlineLevel="4" x14ac:dyDescent="0.2">
      <c r="A445" s="25" t="s">
        <v>13</v>
      </c>
      <c r="B445" s="17" t="s">
        <v>375</v>
      </c>
      <c r="C445" s="17" t="s">
        <v>14</v>
      </c>
      <c r="D445" s="18">
        <v>1302478.57</v>
      </c>
      <c r="E445" s="18">
        <v>0</v>
      </c>
      <c r="F445" s="18">
        <v>0</v>
      </c>
      <c r="G445" s="18">
        <f t="shared" si="93"/>
        <v>0</v>
      </c>
      <c r="H445" s="19">
        <v>0</v>
      </c>
    </row>
    <row r="446" spans="1:8" ht="57.75" customHeight="1" x14ac:dyDescent="0.2">
      <c r="A446" s="25" t="s">
        <v>376</v>
      </c>
      <c r="B446" s="26" t="s">
        <v>377</v>
      </c>
      <c r="C446" s="26" t="s">
        <v>8</v>
      </c>
      <c r="D446" s="18">
        <f>D447</f>
        <v>0</v>
      </c>
      <c r="E446" s="18">
        <f>E447</f>
        <v>0</v>
      </c>
      <c r="F446" s="18">
        <f>F447</f>
        <v>18586204.010000002</v>
      </c>
      <c r="G446" s="18">
        <v>0</v>
      </c>
      <c r="H446" s="19">
        <f t="shared" si="94"/>
        <v>0</v>
      </c>
    </row>
    <row r="447" spans="1:8" ht="54" customHeight="1" x14ac:dyDescent="0.2">
      <c r="A447" s="25" t="s">
        <v>378</v>
      </c>
      <c r="B447" s="26" t="s">
        <v>379</v>
      </c>
      <c r="C447" s="26" t="s">
        <v>8</v>
      </c>
      <c r="D447" s="18">
        <f>D448+D450</f>
        <v>0</v>
      </c>
      <c r="E447" s="18">
        <f>E448+E450</f>
        <v>0</v>
      </c>
      <c r="F447" s="18">
        <f>F448+F450</f>
        <v>18586204.010000002</v>
      </c>
      <c r="G447" s="18">
        <v>0</v>
      </c>
      <c r="H447" s="19">
        <f t="shared" si="94"/>
        <v>0</v>
      </c>
    </row>
    <row r="448" spans="1:8" ht="29.25" customHeight="1" x14ac:dyDescent="0.2">
      <c r="A448" s="25" t="s">
        <v>11</v>
      </c>
      <c r="B448" s="26" t="s">
        <v>379</v>
      </c>
      <c r="C448" s="26" t="s">
        <v>12</v>
      </c>
      <c r="D448" s="18">
        <f>D449</f>
        <v>0</v>
      </c>
      <c r="E448" s="18">
        <f>E449</f>
        <v>0</v>
      </c>
      <c r="F448" s="18">
        <f>F449</f>
        <v>308914.01</v>
      </c>
      <c r="G448" s="18">
        <v>0</v>
      </c>
      <c r="H448" s="19">
        <f t="shared" si="94"/>
        <v>0</v>
      </c>
    </row>
    <row r="449" spans="1:8" ht="29.25" customHeight="1" x14ac:dyDescent="0.2">
      <c r="A449" s="25" t="s">
        <v>13</v>
      </c>
      <c r="B449" s="26" t="s">
        <v>379</v>
      </c>
      <c r="C449" s="26" t="s">
        <v>14</v>
      </c>
      <c r="D449" s="18">
        <v>0</v>
      </c>
      <c r="E449" s="18">
        <v>0</v>
      </c>
      <c r="F449" s="18">
        <v>308914.01</v>
      </c>
      <c r="G449" s="18">
        <v>0</v>
      </c>
      <c r="H449" s="19">
        <f t="shared" si="94"/>
        <v>0</v>
      </c>
    </row>
    <row r="450" spans="1:8" ht="29.25" customHeight="1" x14ac:dyDescent="0.2">
      <c r="A450" s="25" t="s">
        <v>63</v>
      </c>
      <c r="B450" s="26" t="s">
        <v>379</v>
      </c>
      <c r="C450" s="26" t="s">
        <v>64</v>
      </c>
      <c r="D450" s="18">
        <f>D451</f>
        <v>0</v>
      </c>
      <c r="E450" s="18">
        <f>E451</f>
        <v>0</v>
      </c>
      <c r="F450" s="18">
        <f>F451</f>
        <v>18277290</v>
      </c>
      <c r="G450" s="18">
        <v>0</v>
      </c>
      <c r="H450" s="19">
        <f t="shared" si="94"/>
        <v>0</v>
      </c>
    </row>
    <row r="451" spans="1:8" ht="21.75" customHeight="1" x14ac:dyDescent="0.2">
      <c r="A451" s="25" t="s">
        <v>65</v>
      </c>
      <c r="B451" s="26" t="s">
        <v>379</v>
      </c>
      <c r="C451" s="26" t="s">
        <v>66</v>
      </c>
      <c r="D451" s="18">
        <v>0</v>
      </c>
      <c r="E451" s="19">
        <v>0</v>
      </c>
      <c r="F451" s="18">
        <v>18277290</v>
      </c>
      <c r="G451" s="18">
        <v>0</v>
      </c>
      <c r="H451" s="19">
        <f t="shared" si="94"/>
        <v>0</v>
      </c>
    </row>
    <row r="452" spans="1:8" ht="32.25" customHeight="1" outlineLevel="5" x14ac:dyDescent="0.2">
      <c r="A452" s="27" t="s">
        <v>380</v>
      </c>
      <c r="B452" s="26" t="s">
        <v>381</v>
      </c>
      <c r="C452" s="26" t="s">
        <v>8</v>
      </c>
      <c r="D452" s="18">
        <f>D453</f>
        <v>600000</v>
      </c>
      <c r="E452" s="18">
        <f>E453</f>
        <v>489855.05</v>
      </c>
      <c r="F452" s="18">
        <f>F453</f>
        <v>443248.56</v>
      </c>
      <c r="G452" s="18">
        <f t="shared" si="93"/>
        <v>81.642508333333325</v>
      </c>
      <c r="H452" s="19">
        <f t="shared" si="94"/>
        <v>110.51475271572231</v>
      </c>
    </row>
    <row r="453" spans="1:8" ht="32.25" customHeight="1" outlineLevel="5" x14ac:dyDescent="0.2">
      <c r="A453" s="25" t="s">
        <v>382</v>
      </c>
      <c r="B453" s="26" t="s">
        <v>383</v>
      </c>
      <c r="C453" s="26" t="s">
        <v>8</v>
      </c>
      <c r="D453" s="18">
        <f t="shared" ref="D453:F454" si="107">D454</f>
        <v>600000</v>
      </c>
      <c r="E453" s="18">
        <f t="shared" si="107"/>
        <v>489855.05</v>
      </c>
      <c r="F453" s="18">
        <f t="shared" si="107"/>
        <v>443248.56</v>
      </c>
      <c r="G453" s="18">
        <f t="shared" si="93"/>
        <v>81.642508333333325</v>
      </c>
      <c r="H453" s="19">
        <f t="shared" si="94"/>
        <v>110.51475271572231</v>
      </c>
    </row>
    <row r="454" spans="1:8" ht="32.25" customHeight="1" outlineLevel="5" x14ac:dyDescent="0.2">
      <c r="A454" s="27" t="s">
        <v>11</v>
      </c>
      <c r="B454" s="26" t="s">
        <v>383</v>
      </c>
      <c r="C454" s="26" t="s">
        <v>12</v>
      </c>
      <c r="D454" s="18">
        <f t="shared" si="107"/>
        <v>600000</v>
      </c>
      <c r="E454" s="18">
        <f t="shared" si="107"/>
        <v>489855.05</v>
      </c>
      <c r="F454" s="18">
        <f t="shared" si="107"/>
        <v>443248.56</v>
      </c>
      <c r="G454" s="18">
        <f t="shared" si="93"/>
        <v>81.642508333333325</v>
      </c>
      <c r="H454" s="19">
        <f t="shared" si="94"/>
        <v>110.51475271572231</v>
      </c>
    </row>
    <row r="455" spans="1:8" ht="32.25" customHeight="1" outlineLevel="5" x14ac:dyDescent="0.2">
      <c r="A455" s="25" t="s">
        <v>13</v>
      </c>
      <c r="B455" s="26" t="s">
        <v>383</v>
      </c>
      <c r="C455" s="26" t="s">
        <v>14</v>
      </c>
      <c r="D455" s="18">
        <v>600000</v>
      </c>
      <c r="E455" s="19">
        <v>489855.05</v>
      </c>
      <c r="F455" s="18">
        <v>443248.56</v>
      </c>
      <c r="G455" s="18">
        <f t="shared" si="93"/>
        <v>81.642508333333325</v>
      </c>
      <c r="H455" s="19">
        <f t="shared" si="94"/>
        <v>110.51475271572231</v>
      </c>
    </row>
    <row r="456" spans="1:8" s="15" customFormat="1" ht="44.25" customHeight="1" outlineLevel="2" x14ac:dyDescent="0.2">
      <c r="A456" s="59" t="s">
        <v>384</v>
      </c>
      <c r="B456" s="12" t="s">
        <v>385</v>
      </c>
      <c r="C456" s="12" t="s">
        <v>8</v>
      </c>
      <c r="D456" s="13">
        <f t="shared" ref="D456:F461" si="108">D457</f>
        <v>7665877.9699999997</v>
      </c>
      <c r="E456" s="13">
        <f t="shared" si="108"/>
        <v>4821401.09</v>
      </c>
      <c r="F456" s="13">
        <f t="shared" si="108"/>
        <v>2427435.16</v>
      </c>
      <c r="G456" s="35">
        <f t="shared" ref="G456:G519" si="109">E456/D456*100</f>
        <v>62.894310460827754</v>
      </c>
      <c r="H456" s="36">
        <f t="shared" ref="H456:H519" si="110">E456/F456*100</f>
        <v>198.62121013357984</v>
      </c>
    </row>
    <row r="457" spans="1:8" ht="44.25" customHeight="1" outlineLevel="2" x14ac:dyDescent="0.2">
      <c r="A457" s="60" t="s">
        <v>386</v>
      </c>
      <c r="B457" s="17" t="s">
        <v>387</v>
      </c>
      <c r="C457" s="17" t="s">
        <v>8</v>
      </c>
      <c r="D457" s="18">
        <f>D458+D463</f>
        <v>7665877.9699999997</v>
      </c>
      <c r="E457" s="18">
        <f>E458+E463</f>
        <v>4821401.09</v>
      </c>
      <c r="F457" s="18">
        <f>F458+F463</f>
        <v>2427435.16</v>
      </c>
      <c r="G457" s="18">
        <f t="shared" si="109"/>
        <v>62.894310460827754</v>
      </c>
      <c r="H457" s="19">
        <f t="shared" si="110"/>
        <v>198.62121013357984</v>
      </c>
    </row>
    <row r="458" spans="1:8" ht="27.75" customHeight="1" outlineLevel="2" x14ac:dyDescent="0.2">
      <c r="A458" s="61" t="s">
        <v>388</v>
      </c>
      <c r="B458" s="54" t="s">
        <v>389</v>
      </c>
      <c r="C458" s="17" t="s">
        <v>8</v>
      </c>
      <c r="D458" s="18">
        <f t="shared" ref="D458:E458" si="111">D461+D459</f>
        <v>2140865.34</v>
      </c>
      <c r="E458" s="18">
        <f t="shared" si="111"/>
        <v>1392079.8399999999</v>
      </c>
      <c r="F458" s="18">
        <f>F461+F459</f>
        <v>2427435.16</v>
      </c>
      <c r="G458" s="18">
        <f t="shared" si="109"/>
        <v>65.024166349481831</v>
      </c>
      <c r="H458" s="19">
        <f t="shared" si="110"/>
        <v>57.347766191208983</v>
      </c>
    </row>
    <row r="459" spans="1:8" ht="27.75" customHeight="1" outlineLevel="2" x14ac:dyDescent="0.2">
      <c r="A459" s="27" t="s">
        <v>11</v>
      </c>
      <c r="B459" s="54" t="s">
        <v>389</v>
      </c>
      <c r="C459" s="17" t="s">
        <v>12</v>
      </c>
      <c r="D459" s="18">
        <f t="shared" ref="D459:E459" si="112">D460</f>
        <v>1760837.71</v>
      </c>
      <c r="E459" s="18">
        <f t="shared" si="112"/>
        <v>1012052.21</v>
      </c>
      <c r="F459" s="18">
        <f>F460</f>
        <v>0</v>
      </c>
      <c r="G459" s="18">
        <f t="shared" si="109"/>
        <v>57.475609719875884</v>
      </c>
      <c r="H459" s="19">
        <v>0</v>
      </c>
    </row>
    <row r="460" spans="1:8" ht="27.75" customHeight="1" outlineLevel="2" x14ac:dyDescent="0.2">
      <c r="A460" s="25" t="s">
        <v>13</v>
      </c>
      <c r="B460" s="54" t="s">
        <v>389</v>
      </c>
      <c r="C460" s="17" t="s">
        <v>14</v>
      </c>
      <c r="D460" s="18">
        <v>1760837.71</v>
      </c>
      <c r="E460" s="18">
        <v>1012052.21</v>
      </c>
      <c r="F460" s="18">
        <v>0</v>
      </c>
      <c r="G460" s="18">
        <f t="shared" si="109"/>
        <v>57.475609719875884</v>
      </c>
      <c r="H460" s="19">
        <v>0</v>
      </c>
    </row>
    <row r="461" spans="1:8" ht="21.75" customHeight="1" outlineLevel="2" x14ac:dyDescent="0.2">
      <c r="A461" s="61" t="s">
        <v>96</v>
      </c>
      <c r="B461" s="54" t="s">
        <v>389</v>
      </c>
      <c r="C461" s="17" t="s">
        <v>97</v>
      </c>
      <c r="D461" s="18">
        <f t="shared" si="108"/>
        <v>380027.63</v>
      </c>
      <c r="E461" s="18">
        <f t="shared" si="108"/>
        <v>380027.63</v>
      </c>
      <c r="F461" s="18">
        <f t="shared" si="108"/>
        <v>2427435.16</v>
      </c>
      <c r="G461" s="18">
        <f t="shared" si="109"/>
        <v>100</v>
      </c>
      <c r="H461" s="19">
        <f t="shared" si="110"/>
        <v>15.655521361073141</v>
      </c>
    </row>
    <row r="462" spans="1:8" ht="51" customHeight="1" outlineLevel="2" x14ac:dyDescent="0.2">
      <c r="A462" s="16" t="s">
        <v>98</v>
      </c>
      <c r="B462" s="54" t="s">
        <v>389</v>
      </c>
      <c r="C462" s="17" t="s">
        <v>99</v>
      </c>
      <c r="D462" s="18">
        <v>380027.63</v>
      </c>
      <c r="E462" s="19">
        <v>380027.63</v>
      </c>
      <c r="F462" s="18">
        <v>2427435.16</v>
      </c>
      <c r="G462" s="18">
        <f t="shared" si="109"/>
        <v>100</v>
      </c>
      <c r="H462" s="19">
        <f t="shared" si="110"/>
        <v>15.655521361073141</v>
      </c>
    </row>
    <row r="463" spans="1:8" ht="33" customHeight="1" outlineLevel="2" x14ac:dyDescent="0.2">
      <c r="A463" s="16" t="s">
        <v>390</v>
      </c>
      <c r="B463" s="54" t="s">
        <v>391</v>
      </c>
      <c r="C463" s="17" t="s">
        <v>8</v>
      </c>
      <c r="D463" s="18">
        <f t="shared" ref="D463:E463" si="113">D464+D466</f>
        <v>5525012.6299999999</v>
      </c>
      <c r="E463" s="18">
        <f t="shared" si="113"/>
        <v>3429321.25</v>
      </c>
      <c r="F463" s="18">
        <f>F464+F466</f>
        <v>0</v>
      </c>
      <c r="G463" s="18">
        <f t="shared" si="109"/>
        <v>62.069021007830713</v>
      </c>
      <c r="H463" s="19">
        <v>0</v>
      </c>
    </row>
    <row r="464" spans="1:8" ht="39.75" customHeight="1" outlineLevel="2" x14ac:dyDescent="0.2">
      <c r="A464" s="27" t="s">
        <v>11</v>
      </c>
      <c r="B464" s="54" t="s">
        <v>391</v>
      </c>
      <c r="C464" s="17" t="s">
        <v>12</v>
      </c>
      <c r="D464" s="18">
        <f t="shared" ref="D464:E464" si="114">D465</f>
        <v>5239162.29</v>
      </c>
      <c r="E464" s="18">
        <f t="shared" si="114"/>
        <v>3143497.48</v>
      </c>
      <c r="F464" s="18">
        <f>F465</f>
        <v>0</v>
      </c>
      <c r="G464" s="18">
        <f t="shared" si="109"/>
        <v>60.000002023224205</v>
      </c>
      <c r="H464" s="19">
        <v>0</v>
      </c>
    </row>
    <row r="465" spans="1:8" ht="33.75" customHeight="1" outlineLevel="2" x14ac:dyDescent="0.2">
      <c r="A465" s="25" t="s">
        <v>13</v>
      </c>
      <c r="B465" s="54" t="s">
        <v>391</v>
      </c>
      <c r="C465" s="17" t="s">
        <v>14</v>
      </c>
      <c r="D465" s="18">
        <v>5239162.29</v>
      </c>
      <c r="E465" s="18">
        <v>3143497.48</v>
      </c>
      <c r="F465" s="18">
        <v>0</v>
      </c>
      <c r="G465" s="18">
        <f t="shared" si="109"/>
        <v>60.000002023224205</v>
      </c>
      <c r="H465" s="19">
        <v>0</v>
      </c>
    </row>
    <row r="466" spans="1:8" ht="28.5" customHeight="1" outlineLevel="2" x14ac:dyDescent="0.2">
      <c r="A466" s="61" t="s">
        <v>96</v>
      </c>
      <c r="B466" s="54" t="s">
        <v>391</v>
      </c>
      <c r="C466" s="17" t="s">
        <v>97</v>
      </c>
      <c r="D466" s="18">
        <f t="shared" ref="D466:E466" si="115">D467</f>
        <v>285850.34000000003</v>
      </c>
      <c r="E466" s="18">
        <f t="shared" si="115"/>
        <v>285823.77</v>
      </c>
      <c r="F466" s="18">
        <f>F467</f>
        <v>0</v>
      </c>
      <c r="G466" s="18">
        <f t="shared" si="109"/>
        <v>99.990704926221184</v>
      </c>
      <c r="H466" s="19">
        <v>0</v>
      </c>
    </row>
    <row r="467" spans="1:8" ht="51" customHeight="1" outlineLevel="2" x14ac:dyDescent="0.2">
      <c r="A467" s="16" t="s">
        <v>98</v>
      </c>
      <c r="B467" s="54" t="s">
        <v>391</v>
      </c>
      <c r="C467" s="17" t="s">
        <v>99</v>
      </c>
      <c r="D467" s="18">
        <v>285850.34000000003</v>
      </c>
      <c r="E467" s="18">
        <v>285823.77</v>
      </c>
      <c r="F467" s="18">
        <v>0</v>
      </c>
      <c r="G467" s="18">
        <f t="shared" si="109"/>
        <v>99.990704926221184</v>
      </c>
      <c r="H467" s="19">
        <v>0</v>
      </c>
    </row>
    <row r="468" spans="1:8" s="15" customFormat="1" ht="30.75" customHeight="1" outlineLevel="2" x14ac:dyDescent="0.2">
      <c r="A468" s="22" t="s">
        <v>392</v>
      </c>
      <c r="B468" s="12" t="s">
        <v>393</v>
      </c>
      <c r="C468" s="12" t="s">
        <v>8</v>
      </c>
      <c r="D468" s="13">
        <f>D469</f>
        <v>56711528.530000001</v>
      </c>
      <c r="E468" s="13">
        <f>E469</f>
        <v>38106077.039999999</v>
      </c>
      <c r="F468" s="13">
        <f>F469</f>
        <v>13198926.08</v>
      </c>
      <c r="G468" s="13">
        <f t="shared" si="109"/>
        <v>67.192823095646503</v>
      </c>
      <c r="H468" s="14">
        <f t="shared" si="110"/>
        <v>288.70589022951782</v>
      </c>
    </row>
    <row r="469" spans="1:8" ht="21" customHeight="1" outlineLevel="2" x14ac:dyDescent="0.2">
      <c r="A469" s="62" t="s">
        <v>394</v>
      </c>
      <c r="B469" s="24" t="s">
        <v>395</v>
      </c>
      <c r="C469" s="40" t="s">
        <v>8</v>
      </c>
      <c r="D469" s="35">
        <f>D470+D473+D476+D479+D482+D485+D488+D491+D494+D507+D510+D497+D504+D513+D516</f>
        <v>56711528.530000001</v>
      </c>
      <c r="E469" s="35">
        <f>E470+E473+E476+E479+E482+E485+E488+E491+E494+E507+E510+E497+E504+E513+E516</f>
        <v>38106077.039999999</v>
      </c>
      <c r="F469" s="35">
        <f>F470+F473+F476+F479+F482+F485+F488+F491+F494+F507+F510</f>
        <v>13198926.08</v>
      </c>
      <c r="G469" s="18">
        <f t="shared" si="109"/>
        <v>67.192823095646503</v>
      </c>
      <c r="H469" s="19">
        <f t="shared" si="110"/>
        <v>288.70589022951782</v>
      </c>
    </row>
    <row r="470" spans="1:8" ht="21" customHeight="1" outlineLevel="2" x14ac:dyDescent="0.2">
      <c r="A470" s="16" t="s">
        <v>396</v>
      </c>
      <c r="B470" s="17" t="s">
        <v>397</v>
      </c>
      <c r="C470" s="17" t="s">
        <v>8</v>
      </c>
      <c r="D470" s="18">
        <f t="shared" ref="D470:F471" si="116">D471</f>
        <v>1442467.38</v>
      </c>
      <c r="E470" s="18">
        <f t="shared" si="116"/>
        <v>744678.64</v>
      </c>
      <c r="F470" s="18">
        <f t="shared" si="116"/>
        <v>829268.7</v>
      </c>
      <c r="G470" s="18">
        <f t="shared" si="109"/>
        <v>51.62533658126813</v>
      </c>
      <c r="H470" s="19">
        <f t="shared" si="110"/>
        <v>89.799438951452046</v>
      </c>
    </row>
    <row r="471" spans="1:8" ht="31.5" customHeight="1" outlineLevel="2" x14ac:dyDescent="0.2">
      <c r="A471" s="20" t="s">
        <v>11</v>
      </c>
      <c r="B471" s="17" t="s">
        <v>397</v>
      </c>
      <c r="C471" s="17" t="s">
        <v>12</v>
      </c>
      <c r="D471" s="18">
        <f t="shared" si="116"/>
        <v>1442467.38</v>
      </c>
      <c r="E471" s="18">
        <f t="shared" si="116"/>
        <v>744678.64</v>
      </c>
      <c r="F471" s="18">
        <f t="shared" si="116"/>
        <v>829268.7</v>
      </c>
      <c r="G471" s="18">
        <f t="shared" si="109"/>
        <v>51.62533658126813</v>
      </c>
      <c r="H471" s="19">
        <f t="shared" si="110"/>
        <v>89.799438951452046</v>
      </c>
    </row>
    <row r="472" spans="1:8" ht="31.5" customHeight="1" outlineLevel="2" x14ac:dyDescent="0.2">
      <c r="A472" s="16" t="s">
        <v>13</v>
      </c>
      <c r="B472" s="17" t="s">
        <v>397</v>
      </c>
      <c r="C472" s="17" t="s">
        <v>14</v>
      </c>
      <c r="D472" s="18">
        <v>1442467.38</v>
      </c>
      <c r="E472" s="19">
        <v>744678.64</v>
      </c>
      <c r="F472" s="18">
        <v>829268.7</v>
      </c>
      <c r="G472" s="18">
        <f t="shared" si="109"/>
        <v>51.62533658126813</v>
      </c>
      <c r="H472" s="19">
        <f t="shared" si="110"/>
        <v>89.799438951452046</v>
      </c>
    </row>
    <row r="473" spans="1:8" ht="17.25" customHeight="1" outlineLevel="2" x14ac:dyDescent="0.2">
      <c r="A473" s="16" t="s">
        <v>398</v>
      </c>
      <c r="B473" s="17" t="s">
        <v>399</v>
      </c>
      <c r="C473" s="17" t="s">
        <v>8</v>
      </c>
      <c r="D473" s="18">
        <f t="shared" ref="D473:F477" si="117">D474</f>
        <v>380000</v>
      </c>
      <c r="E473" s="18">
        <f t="shared" si="117"/>
        <v>378500</v>
      </c>
      <c r="F473" s="18">
        <f t="shared" si="117"/>
        <v>242226.6</v>
      </c>
      <c r="G473" s="18">
        <f t="shared" si="109"/>
        <v>99.60526315789474</v>
      </c>
      <c r="H473" s="19">
        <f t="shared" si="110"/>
        <v>156.25864376579614</v>
      </c>
    </row>
    <row r="474" spans="1:8" ht="32.25" customHeight="1" outlineLevel="2" x14ac:dyDescent="0.2">
      <c r="A474" s="16" t="s">
        <v>11</v>
      </c>
      <c r="B474" s="17" t="s">
        <v>399</v>
      </c>
      <c r="C474" s="17" t="s">
        <v>12</v>
      </c>
      <c r="D474" s="18">
        <f t="shared" si="117"/>
        <v>380000</v>
      </c>
      <c r="E474" s="18">
        <f t="shared" si="117"/>
        <v>378500</v>
      </c>
      <c r="F474" s="18">
        <f t="shared" si="117"/>
        <v>242226.6</v>
      </c>
      <c r="G474" s="18">
        <f t="shared" si="109"/>
        <v>99.60526315789474</v>
      </c>
      <c r="H474" s="19">
        <f t="shared" si="110"/>
        <v>156.25864376579614</v>
      </c>
    </row>
    <row r="475" spans="1:8" ht="32.25" customHeight="1" outlineLevel="2" x14ac:dyDescent="0.2">
      <c r="A475" s="16" t="s">
        <v>400</v>
      </c>
      <c r="B475" s="17" t="s">
        <v>399</v>
      </c>
      <c r="C475" s="17" t="s">
        <v>14</v>
      </c>
      <c r="D475" s="18">
        <v>380000</v>
      </c>
      <c r="E475" s="19">
        <v>378500</v>
      </c>
      <c r="F475" s="18">
        <v>242226.6</v>
      </c>
      <c r="G475" s="18">
        <f t="shared" si="109"/>
        <v>99.60526315789474</v>
      </c>
      <c r="H475" s="19">
        <f t="shared" si="110"/>
        <v>156.25864376579614</v>
      </c>
    </row>
    <row r="476" spans="1:8" ht="22.5" customHeight="1" outlineLevel="2" x14ac:dyDescent="0.2">
      <c r="A476" s="16" t="s">
        <v>401</v>
      </c>
      <c r="B476" s="17" t="s">
        <v>402</v>
      </c>
      <c r="C476" s="17" t="s">
        <v>8</v>
      </c>
      <c r="D476" s="18">
        <f t="shared" si="117"/>
        <v>0</v>
      </c>
      <c r="E476" s="18">
        <f t="shared" si="117"/>
        <v>0</v>
      </c>
      <c r="F476" s="18">
        <f t="shared" si="117"/>
        <v>17940</v>
      </c>
      <c r="G476" s="18">
        <v>0</v>
      </c>
      <c r="H476" s="19">
        <f t="shared" si="110"/>
        <v>0</v>
      </c>
    </row>
    <row r="477" spans="1:8" ht="29.25" customHeight="1" outlineLevel="2" x14ac:dyDescent="0.2">
      <c r="A477" s="16" t="s">
        <v>11</v>
      </c>
      <c r="B477" s="17" t="s">
        <v>402</v>
      </c>
      <c r="C477" s="17" t="s">
        <v>12</v>
      </c>
      <c r="D477" s="18">
        <f t="shared" si="117"/>
        <v>0</v>
      </c>
      <c r="E477" s="18">
        <f t="shared" si="117"/>
        <v>0</v>
      </c>
      <c r="F477" s="18">
        <f t="shared" si="117"/>
        <v>17940</v>
      </c>
      <c r="G477" s="18">
        <v>0</v>
      </c>
      <c r="H477" s="19">
        <f t="shared" si="110"/>
        <v>0</v>
      </c>
    </row>
    <row r="478" spans="1:8" ht="29.25" customHeight="1" outlineLevel="2" x14ac:dyDescent="0.2">
      <c r="A478" s="16" t="s">
        <v>400</v>
      </c>
      <c r="B478" s="17" t="s">
        <v>402</v>
      </c>
      <c r="C478" s="17" t="s">
        <v>14</v>
      </c>
      <c r="D478" s="18">
        <v>0</v>
      </c>
      <c r="E478" s="19">
        <v>0</v>
      </c>
      <c r="F478" s="18">
        <v>17940</v>
      </c>
      <c r="G478" s="18">
        <v>0</v>
      </c>
      <c r="H478" s="19">
        <f t="shared" si="110"/>
        <v>0</v>
      </c>
    </row>
    <row r="479" spans="1:8" ht="23.25" customHeight="1" outlineLevel="2" x14ac:dyDescent="0.2">
      <c r="A479" s="16" t="s">
        <v>403</v>
      </c>
      <c r="B479" s="17" t="s">
        <v>404</v>
      </c>
      <c r="C479" s="17" t="s">
        <v>8</v>
      </c>
      <c r="D479" s="18">
        <f t="shared" ref="D479:F480" si="118">D480</f>
        <v>4026270</v>
      </c>
      <c r="E479" s="18">
        <f t="shared" si="118"/>
        <v>2369159.7000000002</v>
      </c>
      <c r="F479" s="18">
        <f t="shared" si="118"/>
        <v>2383828.4500000002</v>
      </c>
      <c r="G479" s="18">
        <f t="shared" si="109"/>
        <v>58.842544091677908</v>
      </c>
      <c r="H479" s="19">
        <f t="shared" si="110"/>
        <v>99.384655804405725</v>
      </c>
    </row>
    <row r="480" spans="1:8" ht="29.25" customHeight="1" outlineLevel="2" x14ac:dyDescent="0.2">
      <c r="A480" s="16" t="s">
        <v>11</v>
      </c>
      <c r="B480" s="17" t="s">
        <v>404</v>
      </c>
      <c r="C480" s="17" t="s">
        <v>12</v>
      </c>
      <c r="D480" s="18">
        <f t="shared" si="118"/>
        <v>4026270</v>
      </c>
      <c r="E480" s="18">
        <f t="shared" si="118"/>
        <v>2369159.7000000002</v>
      </c>
      <c r="F480" s="18">
        <f t="shared" si="118"/>
        <v>2383828.4500000002</v>
      </c>
      <c r="G480" s="18">
        <f t="shared" si="109"/>
        <v>58.842544091677908</v>
      </c>
      <c r="H480" s="19">
        <f t="shared" si="110"/>
        <v>99.384655804405725</v>
      </c>
    </row>
    <row r="481" spans="1:8" ht="29.25" customHeight="1" outlineLevel="2" x14ac:dyDescent="0.2">
      <c r="A481" s="16" t="s">
        <v>13</v>
      </c>
      <c r="B481" s="17" t="s">
        <v>404</v>
      </c>
      <c r="C481" s="17" t="s">
        <v>14</v>
      </c>
      <c r="D481" s="18">
        <v>4026270</v>
      </c>
      <c r="E481" s="18">
        <v>2369159.7000000002</v>
      </c>
      <c r="F481" s="18">
        <v>2383828.4500000002</v>
      </c>
      <c r="G481" s="18">
        <f t="shared" si="109"/>
        <v>58.842544091677908</v>
      </c>
      <c r="H481" s="19">
        <f t="shared" si="110"/>
        <v>99.384655804405725</v>
      </c>
    </row>
    <row r="482" spans="1:8" ht="25.5" customHeight="1" outlineLevel="2" x14ac:dyDescent="0.2">
      <c r="A482" s="16" t="s">
        <v>405</v>
      </c>
      <c r="B482" s="17" t="s">
        <v>406</v>
      </c>
      <c r="C482" s="17" t="s">
        <v>8</v>
      </c>
      <c r="D482" s="18">
        <f t="shared" ref="D482:F483" si="119">D483</f>
        <v>120000</v>
      </c>
      <c r="E482" s="18">
        <f t="shared" si="119"/>
        <v>99879</v>
      </c>
      <c r="F482" s="18">
        <f t="shared" si="119"/>
        <v>0</v>
      </c>
      <c r="G482" s="18">
        <f t="shared" si="109"/>
        <v>83.232500000000002</v>
      </c>
      <c r="H482" s="19">
        <v>0</v>
      </c>
    </row>
    <row r="483" spans="1:8" ht="31.5" customHeight="1" outlineLevel="2" x14ac:dyDescent="0.2">
      <c r="A483" s="16" t="s">
        <v>11</v>
      </c>
      <c r="B483" s="17" t="s">
        <v>406</v>
      </c>
      <c r="C483" s="17" t="s">
        <v>12</v>
      </c>
      <c r="D483" s="18">
        <f t="shared" si="119"/>
        <v>120000</v>
      </c>
      <c r="E483" s="18">
        <f t="shared" si="119"/>
        <v>99879</v>
      </c>
      <c r="F483" s="18">
        <f t="shared" si="119"/>
        <v>0</v>
      </c>
      <c r="G483" s="18">
        <f t="shared" si="109"/>
        <v>83.232500000000002</v>
      </c>
      <c r="H483" s="19">
        <v>0</v>
      </c>
    </row>
    <row r="484" spans="1:8" ht="31.5" customHeight="1" outlineLevel="2" x14ac:dyDescent="0.2">
      <c r="A484" s="16" t="s">
        <v>13</v>
      </c>
      <c r="B484" s="17" t="s">
        <v>406</v>
      </c>
      <c r="C484" s="17" t="s">
        <v>14</v>
      </c>
      <c r="D484" s="18">
        <v>120000</v>
      </c>
      <c r="E484" s="19">
        <v>99879</v>
      </c>
      <c r="F484" s="18">
        <v>0</v>
      </c>
      <c r="G484" s="18">
        <f t="shared" si="109"/>
        <v>83.232500000000002</v>
      </c>
      <c r="H484" s="19">
        <v>0</v>
      </c>
    </row>
    <row r="485" spans="1:8" ht="21.75" customHeight="1" outlineLevel="2" x14ac:dyDescent="0.2">
      <c r="A485" s="16" t="s">
        <v>407</v>
      </c>
      <c r="B485" s="17" t="s">
        <v>408</v>
      </c>
      <c r="C485" s="17" t="s">
        <v>8</v>
      </c>
      <c r="D485" s="18">
        <f t="shared" ref="D485:F486" si="120">D486</f>
        <v>600000</v>
      </c>
      <c r="E485" s="18">
        <f t="shared" si="120"/>
        <v>0</v>
      </c>
      <c r="F485" s="18">
        <f t="shared" si="120"/>
        <v>435460</v>
      </c>
      <c r="G485" s="18">
        <f t="shared" si="109"/>
        <v>0</v>
      </c>
      <c r="H485" s="19">
        <f t="shared" si="110"/>
        <v>0</v>
      </c>
    </row>
    <row r="486" spans="1:8" ht="33" customHeight="1" outlineLevel="2" x14ac:dyDescent="0.2">
      <c r="A486" s="16" t="s">
        <v>11</v>
      </c>
      <c r="B486" s="17" t="s">
        <v>408</v>
      </c>
      <c r="C486" s="17" t="s">
        <v>12</v>
      </c>
      <c r="D486" s="18">
        <f t="shared" si="120"/>
        <v>600000</v>
      </c>
      <c r="E486" s="18">
        <f t="shared" si="120"/>
        <v>0</v>
      </c>
      <c r="F486" s="18">
        <f t="shared" si="120"/>
        <v>435460</v>
      </c>
      <c r="G486" s="18">
        <f t="shared" si="109"/>
        <v>0</v>
      </c>
      <c r="H486" s="19">
        <f t="shared" si="110"/>
        <v>0</v>
      </c>
    </row>
    <row r="487" spans="1:8" ht="33" customHeight="1" outlineLevel="2" x14ac:dyDescent="0.2">
      <c r="A487" s="16" t="s">
        <v>400</v>
      </c>
      <c r="B487" s="17" t="s">
        <v>408</v>
      </c>
      <c r="C487" s="17" t="s">
        <v>14</v>
      </c>
      <c r="D487" s="18">
        <v>600000</v>
      </c>
      <c r="E487" s="19">
        <v>0</v>
      </c>
      <c r="F487" s="18">
        <v>435460</v>
      </c>
      <c r="G487" s="18">
        <f t="shared" si="109"/>
        <v>0</v>
      </c>
      <c r="H487" s="19">
        <f t="shared" si="110"/>
        <v>0</v>
      </c>
    </row>
    <row r="488" spans="1:8" ht="23.25" customHeight="1" outlineLevel="2" x14ac:dyDescent="0.2">
      <c r="A488" s="16" t="s">
        <v>409</v>
      </c>
      <c r="B488" s="17" t="s">
        <v>410</v>
      </c>
      <c r="C488" s="17" t="s">
        <v>8</v>
      </c>
      <c r="D488" s="18">
        <f t="shared" ref="D488:F510" si="121">D489</f>
        <v>7511620.2199999997</v>
      </c>
      <c r="E488" s="18">
        <f t="shared" si="121"/>
        <v>5773718.4199999999</v>
      </c>
      <c r="F488" s="18">
        <f t="shared" si="121"/>
        <v>2978363.32</v>
      </c>
      <c r="G488" s="18">
        <f t="shared" si="109"/>
        <v>76.863822329931381</v>
      </c>
      <c r="H488" s="19">
        <f t="shared" si="110"/>
        <v>193.85540982286878</v>
      </c>
    </row>
    <row r="489" spans="1:8" ht="27.75" customHeight="1" outlineLevel="2" x14ac:dyDescent="0.2">
      <c r="A489" s="16" t="s">
        <v>11</v>
      </c>
      <c r="B489" s="17" t="s">
        <v>410</v>
      </c>
      <c r="C489" s="17" t="s">
        <v>12</v>
      </c>
      <c r="D489" s="18">
        <f t="shared" si="121"/>
        <v>7511620.2199999997</v>
      </c>
      <c r="E489" s="18">
        <f t="shared" si="121"/>
        <v>5773718.4199999999</v>
      </c>
      <c r="F489" s="18">
        <f t="shared" si="121"/>
        <v>2978363.32</v>
      </c>
      <c r="G489" s="18">
        <f t="shared" si="109"/>
        <v>76.863822329931381</v>
      </c>
      <c r="H489" s="19">
        <f t="shared" si="110"/>
        <v>193.85540982286878</v>
      </c>
    </row>
    <row r="490" spans="1:8" ht="27.75" customHeight="1" outlineLevel="2" x14ac:dyDescent="0.2">
      <c r="A490" s="16" t="s">
        <v>400</v>
      </c>
      <c r="B490" s="17" t="s">
        <v>410</v>
      </c>
      <c r="C490" s="17" t="s">
        <v>14</v>
      </c>
      <c r="D490" s="18">
        <v>7511620.2199999997</v>
      </c>
      <c r="E490" s="19">
        <v>5773718.4199999999</v>
      </c>
      <c r="F490" s="18">
        <v>2978363.32</v>
      </c>
      <c r="G490" s="18">
        <f t="shared" si="109"/>
        <v>76.863822329931381</v>
      </c>
      <c r="H490" s="19">
        <f t="shared" si="110"/>
        <v>193.85540982286878</v>
      </c>
    </row>
    <row r="491" spans="1:8" ht="28.5" customHeight="1" outlineLevel="2" x14ac:dyDescent="0.2">
      <c r="A491" s="16" t="s">
        <v>411</v>
      </c>
      <c r="B491" s="17" t="s">
        <v>412</v>
      </c>
      <c r="C491" s="17" t="s">
        <v>8</v>
      </c>
      <c r="D491" s="18">
        <f t="shared" si="121"/>
        <v>85000</v>
      </c>
      <c r="E491" s="18">
        <f t="shared" si="121"/>
        <v>85000</v>
      </c>
      <c r="F491" s="18">
        <f t="shared" si="121"/>
        <v>30000</v>
      </c>
      <c r="G491" s="18">
        <f t="shared" si="109"/>
        <v>100</v>
      </c>
      <c r="H491" s="19">
        <f t="shared" si="110"/>
        <v>283.33333333333337</v>
      </c>
    </row>
    <row r="492" spans="1:8" ht="33.75" customHeight="1" outlineLevel="2" x14ac:dyDescent="0.2">
      <c r="A492" s="16" t="s">
        <v>11</v>
      </c>
      <c r="B492" s="17" t="s">
        <v>412</v>
      </c>
      <c r="C492" s="17" t="s">
        <v>12</v>
      </c>
      <c r="D492" s="18">
        <f t="shared" si="121"/>
        <v>85000</v>
      </c>
      <c r="E492" s="18">
        <f t="shared" si="121"/>
        <v>85000</v>
      </c>
      <c r="F492" s="18">
        <f t="shared" si="121"/>
        <v>30000</v>
      </c>
      <c r="G492" s="18">
        <f t="shared" si="109"/>
        <v>100</v>
      </c>
      <c r="H492" s="19">
        <f t="shared" si="110"/>
        <v>283.33333333333337</v>
      </c>
    </row>
    <row r="493" spans="1:8" ht="33.75" customHeight="1" outlineLevel="2" x14ac:dyDescent="0.2">
      <c r="A493" s="16" t="s">
        <v>400</v>
      </c>
      <c r="B493" s="17" t="s">
        <v>412</v>
      </c>
      <c r="C493" s="17" t="s">
        <v>14</v>
      </c>
      <c r="D493" s="18">
        <v>85000</v>
      </c>
      <c r="E493" s="19">
        <v>85000</v>
      </c>
      <c r="F493" s="18">
        <v>30000</v>
      </c>
      <c r="G493" s="18">
        <f t="shared" si="109"/>
        <v>100</v>
      </c>
      <c r="H493" s="19">
        <f t="shared" si="110"/>
        <v>283.33333333333337</v>
      </c>
    </row>
    <row r="494" spans="1:8" ht="33.75" customHeight="1" outlineLevel="2" x14ac:dyDescent="0.2">
      <c r="A494" s="16" t="s">
        <v>413</v>
      </c>
      <c r="B494" s="17" t="s">
        <v>414</v>
      </c>
      <c r="C494" s="17" t="s">
        <v>8</v>
      </c>
      <c r="D494" s="18">
        <f t="shared" si="121"/>
        <v>4139275.83</v>
      </c>
      <c r="E494" s="18">
        <f t="shared" si="121"/>
        <v>3150115.37</v>
      </c>
      <c r="F494" s="18">
        <f t="shared" si="121"/>
        <v>1006854.68</v>
      </c>
      <c r="G494" s="18">
        <f t="shared" si="109"/>
        <v>76.10305520519033</v>
      </c>
      <c r="H494" s="19">
        <f t="shared" si="110"/>
        <v>312.8669342829096</v>
      </c>
    </row>
    <row r="495" spans="1:8" ht="33.75" customHeight="1" outlineLevel="2" x14ac:dyDescent="0.2">
      <c r="A495" s="16" t="s">
        <v>11</v>
      </c>
      <c r="B495" s="17" t="s">
        <v>414</v>
      </c>
      <c r="C495" s="17" t="s">
        <v>12</v>
      </c>
      <c r="D495" s="18">
        <f t="shared" si="121"/>
        <v>4139275.83</v>
      </c>
      <c r="E495" s="18">
        <f t="shared" si="121"/>
        <v>3150115.37</v>
      </c>
      <c r="F495" s="18">
        <f t="shared" si="121"/>
        <v>1006854.68</v>
      </c>
      <c r="G495" s="18">
        <f t="shared" si="109"/>
        <v>76.10305520519033</v>
      </c>
      <c r="H495" s="19">
        <f t="shared" si="110"/>
        <v>312.8669342829096</v>
      </c>
    </row>
    <row r="496" spans="1:8" ht="33.75" customHeight="1" outlineLevel="2" x14ac:dyDescent="0.2">
      <c r="A496" s="16" t="s">
        <v>400</v>
      </c>
      <c r="B496" s="17" t="s">
        <v>414</v>
      </c>
      <c r="C496" s="17" t="s">
        <v>14</v>
      </c>
      <c r="D496" s="18">
        <v>4139275.83</v>
      </c>
      <c r="E496" s="19">
        <v>3150115.37</v>
      </c>
      <c r="F496" s="18">
        <v>1006854.68</v>
      </c>
      <c r="G496" s="18">
        <f t="shared" si="109"/>
        <v>76.10305520519033</v>
      </c>
      <c r="H496" s="19">
        <f t="shared" si="110"/>
        <v>312.8669342829096</v>
      </c>
    </row>
    <row r="497" spans="1:8" ht="44.25" customHeight="1" outlineLevel="2" x14ac:dyDescent="0.2">
      <c r="A497" s="16" t="s">
        <v>415</v>
      </c>
      <c r="B497" s="17" t="s">
        <v>416</v>
      </c>
      <c r="C497" s="17" t="s">
        <v>8</v>
      </c>
      <c r="D497" s="18">
        <f t="shared" ref="D497:E497" si="122">D498+D500+D502</f>
        <v>33005976</v>
      </c>
      <c r="E497" s="18">
        <f t="shared" si="122"/>
        <v>20936441.509999998</v>
      </c>
      <c r="F497" s="18">
        <f>F498+F500+F502</f>
        <v>0</v>
      </c>
      <c r="G497" s="18">
        <f t="shared" si="109"/>
        <v>63.432275143143769</v>
      </c>
      <c r="H497" s="19">
        <v>0</v>
      </c>
    </row>
    <row r="498" spans="1:8" ht="57" customHeight="1" outlineLevel="2" x14ac:dyDescent="0.2">
      <c r="A498" s="16" t="s">
        <v>22</v>
      </c>
      <c r="B498" s="17" t="s">
        <v>416</v>
      </c>
      <c r="C498" s="17" t="s">
        <v>23</v>
      </c>
      <c r="D498" s="18">
        <f t="shared" ref="D498:E498" si="123">D499</f>
        <v>21372099</v>
      </c>
      <c r="E498" s="18">
        <f t="shared" si="123"/>
        <v>15396113</v>
      </c>
      <c r="F498" s="18">
        <f>F499</f>
        <v>0</v>
      </c>
      <c r="G498" s="18">
        <f t="shared" si="109"/>
        <v>72.038375828223522</v>
      </c>
      <c r="H498" s="19">
        <v>0</v>
      </c>
    </row>
    <row r="499" spans="1:8" ht="33.75" customHeight="1" outlineLevel="2" x14ac:dyDescent="0.2">
      <c r="A499" s="16" t="s">
        <v>135</v>
      </c>
      <c r="B499" s="17" t="s">
        <v>416</v>
      </c>
      <c r="C499" s="17" t="s">
        <v>136</v>
      </c>
      <c r="D499" s="18">
        <v>21372099</v>
      </c>
      <c r="E499" s="18">
        <v>15396113</v>
      </c>
      <c r="F499" s="18">
        <v>0</v>
      </c>
      <c r="G499" s="18">
        <f t="shared" si="109"/>
        <v>72.038375828223522</v>
      </c>
      <c r="H499" s="19">
        <v>0</v>
      </c>
    </row>
    <row r="500" spans="1:8" ht="33.75" customHeight="1" outlineLevel="2" x14ac:dyDescent="0.2">
      <c r="A500" s="16" t="s">
        <v>11</v>
      </c>
      <c r="B500" s="17" t="s">
        <v>416</v>
      </c>
      <c r="C500" s="17" t="s">
        <v>12</v>
      </c>
      <c r="D500" s="18">
        <f t="shared" ref="D500:E500" si="124">D501</f>
        <v>11517772</v>
      </c>
      <c r="E500" s="18">
        <f t="shared" si="124"/>
        <v>5471543.8099999996</v>
      </c>
      <c r="F500" s="18">
        <f>F501</f>
        <v>0</v>
      </c>
      <c r="G500" s="18">
        <f t="shared" si="109"/>
        <v>47.505227660349583</v>
      </c>
      <c r="H500" s="19">
        <v>0</v>
      </c>
    </row>
    <row r="501" spans="1:8" ht="33.75" customHeight="1" outlineLevel="2" x14ac:dyDescent="0.2">
      <c r="A501" s="16" t="s">
        <v>400</v>
      </c>
      <c r="B501" s="17" t="s">
        <v>416</v>
      </c>
      <c r="C501" s="17" t="s">
        <v>14</v>
      </c>
      <c r="D501" s="18">
        <v>11517772</v>
      </c>
      <c r="E501" s="18">
        <v>5471543.8099999996</v>
      </c>
      <c r="F501" s="18">
        <v>0</v>
      </c>
      <c r="G501" s="18">
        <f t="shared" si="109"/>
        <v>47.505227660349583</v>
      </c>
      <c r="H501" s="19">
        <v>0</v>
      </c>
    </row>
    <row r="502" spans="1:8" ht="53.25" customHeight="1" outlineLevel="2" x14ac:dyDescent="0.2">
      <c r="A502" s="16" t="s">
        <v>22</v>
      </c>
      <c r="B502" s="17" t="s">
        <v>416</v>
      </c>
      <c r="C502" s="17" t="s">
        <v>97</v>
      </c>
      <c r="D502" s="18">
        <f t="shared" ref="D502:E502" si="125">D503</f>
        <v>116105</v>
      </c>
      <c r="E502" s="18">
        <f t="shared" si="125"/>
        <v>68784.7</v>
      </c>
      <c r="F502" s="18">
        <f>F503</f>
        <v>0</v>
      </c>
      <c r="G502" s="18">
        <f t="shared" si="109"/>
        <v>59.243529563756944</v>
      </c>
      <c r="H502" s="19">
        <v>0</v>
      </c>
    </row>
    <row r="503" spans="1:8" ht="33.75" customHeight="1" outlineLevel="2" x14ac:dyDescent="0.2">
      <c r="A503" s="16" t="s">
        <v>135</v>
      </c>
      <c r="B503" s="17" t="s">
        <v>416</v>
      </c>
      <c r="C503" s="17" t="s">
        <v>140</v>
      </c>
      <c r="D503" s="18">
        <v>116105</v>
      </c>
      <c r="E503" s="18">
        <v>68784.7</v>
      </c>
      <c r="F503" s="18">
        <v>0</v>
      </c>
      <c r="G503" s="18">
        <f t="shared" si="109"/>
        <v>59.243529563756944</v>
      </c>
      <c r="H503" s="19">
        <v>0</v>
      </c>
    </row>
    <row r="504" spans="1:8" ht="33.75" customHeight="1" outlineLevel="2" x14ac:dyDescent="0.2">
      <c r="A504" s="16" t="s">
        <v>417</v>
      </c>
      <c r="B504" s="17" t="s">
        <v>418</v>
      </c>
      <c r="C504" s="17" t="s">
        <v>8</v>
      </c>
      <c r="D504" s="18">
        <f t="shared" ref="D504:E505" si="126">D505</f>
        <v>832334.7</v>
      </c>
      <c r="E504" s="18">
        <f t="shared" si="126"/>
        <v>0</v>
      </c>
      <c r="F504" s="18">
        <f>F505</f>
        <v>0</v>
      </c>
      <c r="G504" s="18">
        <f t="shared" si="109"/>
        <v>0</v>
      </c>
      <c r="H504" s="19">
        <v>0</v>
      </c>
    </row>
    <row r="505" spans="1:8" ht="33.75" customHeight="1" outlineLevel="2" x14ac:dyDescent="0.2">
      <c r="A505" s="16" t="s">
        <v>11</v>
      </c>
      <c r="B505" s="17" t="s">
        <v>418</v>
      </c>
      <c r="C505" s="17" t="s">
        <v>12</v>
      </c>
      <c r="D505" s="18">
        <f t="shared" si="126"/>
        <v>832334.7</v>
      </c>
      <c r="E505" s="18">
        <f t="shared" si="126"/>
        <v>0</v>
      </c>
      <c r="F505" s="18">
        <f>F506</f>
        <v>0</v>
      </c>
      <c r="G505" s="18">
        <f t="shared" si="109"/>
        <v>0</v>
      </c>
      <c r="H505" s="19">
        <v>0</v>
      </c>
    </row>
    <row r="506" spans="1:8" ht="33.75" customHeight="1" outlineLevel="2" x14ac:dyDescent="0.2">
      <c r="A506" s="16" t="s">
        <v>400</v>
      </c>
      <c r="B506" s="17" t="s">
        <v>418</v>
      </c>
      <c r="C506" s="17" t="s">
        <v>14</v>
      </c>
      <c r="D506" s="18">
        <v>832334.7</v>
      </c>
      <c r="E506" s="18">
        <v>0</v>
      </c>
      <c r="F506" s="18">
        <v>0</v>
      </c>
      <c r="G506" s="18">
        <f t="shared" si="109"/>
        <v>0</v>
      </c>
      <c r="H506" s="19">
        <v>0</v>
      </c>
    </row>
    <row r="507" spans="1:8" ht="39.75" customHeight="1" outlineLevel="2" x14ac:dyDescent="0.2">
      <c r="A507" s="16" t="s">
        <v>419</v>
      </c>
      <c r="B507" s="17" t="s">
        <v>420</v>
      </c>
      <c r="C507" s="17" t="s">
        <v>8</v>
      </c>
      <c r="D507" s="18">
        <f t="shared" si="121"/>
        <v>0</v>
      </c>
      <c r="E507" s="18">
        <f t="shared" si="121"/>
        <v>0</v>
      </c>
      <c r="F507" s="18">
        <f t="shared" si="121"/>
        <v>5222234.49</v>
      </c>
      <c r="G507" s="18">
        <v>0</v>
      </c>
      <c r="H507" s="19">
        <f t="shared" si="110"/>
        <v>0</v>
      </c>
    </row>
    <row r="508" spans="1:8" ht="31.5" customHeight="1" outlineLevel="2" x14ac:dyDescent="0.2">
      <c r="A508" s="16" t="s">
        <v>11</v>
      </c>
      <c r="B508" s="17" t="s">
        <v>420</v>
      </c>
      <c r="C508" s="17" t="s">
        <v>12</v>
      </c>
      <c r="D508" s="18">
        <f t="shared" si="121"/>
        <v>0</v>
      </c>
      <c r="E508" s="18">
        <f t="shared" si="121"/>
        <v>0</v>
      </c>
      <c r="F508" s="18">
        <f t="shared" si="121"/>
        <v>5222234.49</v>
      </c>
      <c r="G508" s="18">
        <v>0</v>
      </c>
      <c r="H508" s="19">
        <f t="shared" si="110"/>
        <v>0</v>
      </c>
    </row>
    <row r="509" spans="1:8" ht="31.5" customHeight="1" outlineLevel="2" x14ac:dyDescent="0.2">
      <c r="A509" s="16" t="s">
        <v>400</v>
      </c>
      <c r="B509" s="17" t="s">
        <v>420</v>
      </c>
      <c r="C509" s="17" t="s">
        <v>14</v>
      </c>
      <c r="D509" s="18">
        <v>0</v>
      </c>
      <c r="E509" s="19">
        <v>0</v>
      </c>
      <c r="F509" s="18">
        <v>5222234.49</v>
      </c>
      <c r="G509" s="18">
        <v>0</v>
      </c>
      <c r="H509" s="19">
        <f t="shared" si="110"/>
        <v>0</v>
      </c>
    </row>
    <row r="510" spans="1:8" ht="31.5" customHeight="1" outlineLevel="2" x14ac:dyDescent="0.2">
      <c r="A510" s="16" t="s">
        <v>421</v>
      </c>
      <c r="B510" s="17" t="s">
        <v>422</v>
      </c>
      <c r="C510" s="17" t="s">
        <v>8</v>
      </c>
      <c r="D510" s="18">
        <f t="shared" si="121"/>
        <v>0</v>
      </c>
      <c r="E510" s="18">
        <f t="shared" si="121"/>
        <v>0</v>
      </c>
      <c r="F510" s="18">
        <f t="shared" si="121"/>
        <v>52749.84</v>
      </c>
      <c r="G510" s="18">
        <v>0</v>
      </c>
      <c r="H510" s="19">
        <f t="shared" si="110"/>
        <v>0</v>
      </c>
    </row>
    <row r="511" spans="1:8" ht="31.5" customHeight="1" outlineLevel="2" x14ac:dyDescent="0.2">
      <c r="A511" s="27" t="s">
        <v>11</v>
      </c>
      <c r="B511" s="26" t="s">
        <v>422</v>
      </c>
      <c r="C511" s="26" t="s">
        <v>12</v>
      </c>
      <c r="D511" s="18">
        <f t="shared" ref="D511:F511" si="127">D512</f>
        <v>0</v>
      </c>
      <c r="E511" s="18">
        <f t="shared" si="127"/>
        <v>0</v>
      </c>
      <c r="F511" s="18">
        <f t="shared" si="127"/>
        <v>52749.84</v>
      </c>
      <c r="G511" s="18">
        <v>0</v>
      </c>
      <c r="H511" s="19">
        <f t="shared" si="110"/>
        <v>0</v>
      </c>
    </row>
    <row r="512" spans="1:8" ht="31.5" customHeight="1" outlineLevel="2" x14ac:dyDescent="0.2">
      <c r="A512" s="27" t="s">
        <v>400</v>
      </c>
      <c r="B512" s="26" t="s">
        <v>422</v>
      </c>
      <c r="C512" s="26" t="s">
        <v>14</v>
      </c>
      <c r="D512" s="18">
        <v>0</v>
      </c>
      <c r="E512" s="19">
        <v>0</v>
      </c>
      <c r="F512" s="18">
        <v>52749.84</v>
      </c>
      <c r="G512" s="18">
        <v>0</v>
      </c>
      <c r="H512" s="19">
        <f t="shared" si="110"/>
        <v>0</v>
      </c>
    </row>
    <row r="513" spans="1:8" ht="33.75" customHeight="1" outlineLevel="2" x14ac:dyDescent="0.2">
      <c r="A513" s="27" t="s">
        <v>423</v>
      </c>
      <c r="B513" s="26" t="s">
        <v>424</v>
      </c>
      <c r="C513" s="17" t="s">
        <v>8</v>
      </c>
      <c r="D513" s="18">
        <f t="shared" ref="D513:E514" si="128">D514</f>
        <v>2346063.9700000002</v>
      </c>
      <c r="E513" s="18">
        <f t="shared" si="128"/>
        <v>2346063.9700000002</v>
      </c>
      <c r="F513" s="18">
        <f>F514</f>
        <v>0</v>
      </c>
      <c r="G513" s="18">
        <f t="shared" si="109"/>
        <v>100</v>
      </c>
      <c r="H513" s="19">
        <v>0</v>
      </c>
    </row>
    <row r="514" spans="1:8" ht="31.5" customHeight="1" outlineLevel="2" x14ac:dyDescent="0.2">
      <c r="A514" s="27" t="s">
        <v>11</v>
      </c>
      <c r="B514" s="26" t="s">
        <v>424</v>
      </c>
      <c r="C514" s="26" t="s">
        <v>12</v>
      </c>
      <c r="D514" s="18">
        <f t="shared" si="128"/>
        <v>2346063.9700000002</v>
      </c>
      <c r="E514" s="18">
        <f t="shared" si="128"/>
        <v>2346063.9700000002</v>
      </c>
      <c r="F514" s="18">
        <f>F515</f>
        <v>0</v>
      </c>
      <c r="G514" s="18">
        <f t="shared" si="109"/>
        <v>100</v>
      </c>
      <c r="H514" s="19">
        <v>0</v>
      </c>
    </row>
    <row r="515" spans="1:8" ht="31.5" customHeight="1" outlineLevel="2" x14ac:dyDescent="0.2">
      <c r="A515" s="27" t="s">
        <v>400</v>
      </c>
      <c r="B515" s="26" t="s">
        <v>424</v>
      </c>
      <c r="C515" s="26" t="s">
        <v>14</v>
      </c>
      <c r="D515" s="18">
        <v>2346063.9700000002</v>
      </c>
      <c r="E515" s="18">
        <v>2346063.9700000002</v>
      </c>
      <c r="F515" s="18">
        <v>0</v>
      </c>
      <c r="G515" s="18">
        <f t="shared" si="109"/>
        <v>100</v>
      </c>
      <c r="H515" s="19">
        <v>0</v>
      </c>
    </row>
    <row r="516" spans="1:8" ht="44.25" customHeight="1" outlineLevel="2" x14ac:dyDescent="0.2">
      <c r="A516" s="27" t="s">
        <v>425</v>
      </c>
      <c r="B516" s="26" t="s">
        <v>426</v>
      </c>
      <c r="C516" s="17" t="s">
        <v>8</v>
      </c>
      <c r="D516" s="18">
        <f t="shared" ref="D516:E517" si="129">D517</f>
        <v>2222520.4300000002</v>
      </c>
      <c r="E516" s="18">
        <f t="shared" si="129"/>
        <v>2222520.4300000002</v>
      </c>
      <c r="F516" s="18">
        <f>F517</f>
        <v>0</v>
      </c>
      <c r="G516" s="18">
        <f t="shared" si="109"/>
        <v>100</v>
      </c>
      <c r="H516" s="19">
        <v>0</v>
      </c>
    </row>
    <row r="517" spans="1:8" ht="31.5" customHeight="1" outlineLevel="2" x14ac:dyDescent="0.2">
      <c r="A517" s="27" t="s">
        <v>11</v>
      </c>
      <c r="B517" s="26" t="s">
        <v>426</v>
      </c>
      <c r="C517" s="26" t="s">
        <v>12</v>
      </c>
      <c r="D517" s="18">
        <f t="shared" si="129"/>
        <v>2222520.4300000002</v>
      </c>
      <c r="E517" s="18">
        <f t="shared" si="129"/>
        <v>2222520.4300000002</v>
      </c>
      <c r="F517" s="18">
        <f>F518</f>
        <v>0</v>
      </c>
      <c r="G517" s="18">
        <f t="shared" si="109"/>
        <v>100</v>
      </c>
      <c r="H517" s="19">
        <v>0</v>
      </c>
    </row>
    <row r="518" spans="1:8" ht="31.5" customHeight="1" outlineLevel="2" x14ac:dyDescent="0.2">
      <c r="A518" s="27" t="s">
        <v>400</v>
      </c>
      <c r="B518" s="26" t="s">
        <v>426</v>
      </c>
      <c r="C518" s="26" t="s">
        <v>14</v>
      </c>
      <c r="D518" s="18">
        <v>2222520.4300000002</v>
      </c>
      <c r="E518" s="18">
        <v>2222520.4300000002</v>
      </c>
      <c r="F518" s="18">
        <v>0</v>
      </c>
      <c r="G518" s="18">
        <f t="shared" si="109"/>
        <v>100</v>
      </c>
      <c r="H518" s="19">
        <v>0</v>
      </c>
    </row>
    <row r="519" spans="1:8" s="15" customFormat="1" ht="45.75" customHeight="1" outlineLevel="2" x14ac:dyDescent="0.2">
      <c r="A519" s="22" t="s">
        <v>427</v>
      </c>
      <c r="B519" s="12" t="s">
        <v>428</v>
      </c>
      <c r="C519" s="12" t="s">
        <v>8</v>
      </c>
      <c r="D519" s="13">
        <f>D520</f>
        <v>13671153.9</v>
      </c>
      <c r="E519" s="13">
        <f>E520</f>
        <v>5611378.9000000004</v>
      </c>
      <c r="F519" s="13">
        <f>F520</f>
        <v>18408860.670000002</v>
      </c>
      <c r="G519" s="13">
        <f t="shared" si="109"/>
        <v>41.045393395798143</v>
      </c>
      <c r="H519" s="14">
        <f t="shared" si="110"/>
        <v>30.481945627110878</v>
      </c>
    </row>
    <row r="520" spans="1:8" ht="32.25" customHeight="1" outlineLevel="2" x14ac:dyDescent="0.2">
      <c r="A520" s="62" t="s">
        <v>429</v>
      </c>
      <c r="B520" s="24" t="s">
        <v>430</v>
      </c>
      <c r="C520" s="40" t="s">
        <v>8</v>
      </c>
      <c r="D520" s="35">
        <f>D524+D521+D527+D530+D533</f>
        <v>13671153.9</v>
      </c>
      <c r="E520" s="35">
        <f>E524+E521+E527+E530+E533</f>
        <v>5611378.9000000004</v>
      </c>
      <c r="F520" s="35">
        <f>F524+F521+F527+F530+F533</f>
        <v>18408860.670000002</v>
      </c>
      <c r="G520" s="35">
        <f t="shared" ref="G520:G583" si="130">E520/D520*100</f>
        <v>41.045393395798143</v>
      </c>
      <c r="H520" s="36">
        <f t="shared" ref="H520:H583" si="131">E520/F520*100</f>
        <v>30.481945627110878</v>
      </c>
    </row>
    <row r="521" spans="1:8" ht="59.25" customHeight="1" outlineLevel="2" x14ac:dyDescent="0.2">
      <c r="A521" s="61" t="s">
        <v>431</v>
      </c>
      <c r="B521" s="58" t="s">
        <v>432</v>
      </c>
      <c r="C521" s="17" t="s">
        <v>8</v>
      </c>
      <c r="D521" s="18">
        <f t="shared" ref="D521:F522" si="132">D522</f>
        <v>0</v>
      </c>
      <c r="E521" s="18">
        <f t="shared" si="132"/>
        <v>0</v>
      </c>
      <c r="F521" s="18">
        <f t="shared" si="132"/>
        <v>4327199.0999999996</v>
      </c>
      <c r="G521" s="18">
        <v>0</v>
      </c>
      <c r="H521" s="19">
        <f t="shared" si="131"/>
        <v>0</v>
      </c>
    </row>
    <row r="522" spans="1:8" ht="32.25" customHeight="1" outlineLevel="2" x14ac:dyDescent="0.2">
      <c r="A522" s="25" t="s">
        <v>11</v>
      </c>
      <c r="B522" s="58" t="s">
        <v>432</v>
      </c>
      <c r="C522" s="26" t="s">
        <v>12</v>
      </c>
      <c r="D522" s="18">
        <f t="shared" si="132"/>
        <v>0</v>
      </c>
      <c r="E522" s="18">
        <f t="shared" si="132"/>
        <v>0</v>
      </c>
      <c r="F522" s="18">
        <f t="shared" si="132"/>
        <v>4327199.0999999996</v>
      </c>
      <c r="G522" s="18">
        <v>0</v>
      </c>
      <c r="H522" s="19">
        <f t="shared" si="131"/>
        <v>0</v>
      </c>
    </row>
    <row r="523" spans="1:8" ht="32.25" customHeight="1" outlineLevel="2" x14ac:dyDescent="0.2">
      <c r="A523" s="25" t="s">
        <v>13</v>
      </c>
      <c r="B523" s="58" t="s">
        <v>432</v>
      </c>
      <c r="C523" s="26" t="s">
        <v>14</v>
      </c>
      <c r="D523" s="18">
        <v>0</v>
      </c>
      <c r="E523" s="18">
        <v>0</v>
      </c>
      <c r="F523" s="18">
        <v>4327199.0999999996</v>
      </c>
      <c r="G523" s="18">
        <v>0</v>
      </c>
      <c r="H523" s="19">
        <f t="shared" si="131"/>
        <v>0</v>
      </c>
    </row>
    <row r="524" spans="1:8" ht="46.5" customHeight="1" outlineLevel="2" x14ac:dyDescent="0.2">
      <c r="A524" s="20" t="s">
        <v>433</v>
      </c>
      <c r="B524" s="17" t="s">
        <v>434</v>
      </c>
      <c r="C524" s="17" t="s">
        <v>8</v>
      </c>
      <c r="D524" s="18">
        <f t="shared" ref="D524:F525" si="133">D525</f>
        <v>13671153.9</v>
      </c>
      <c r="E524" s="18">
        <f t="shared" si="133"/>
        <v>5611378.9000000004</v>
      </c>
      <c r="F524" s="18">
        <f t="shared" si="133"/>
        <v>79146</v>
      </c>
      <c r="G524" s="18">
        <f t="shared" si="130"/>
        <v>41.045393395798143</v>
      </c>
      <c r="H524" s="19">
        <f t="shared" si="131"/>
        <v>7089.9083971394648</v>
      </c>
    </row>
    <row r="525" spans="1:8" ht="31.5" customHeight="1" outlineLevel="2" x14ac:dyDescent="0.2">
      <c r="A525" s="25" t="s">
        <v>11</v>
      </c>
      <c r="B525" s="26" t="s">
        <v>434</v>
      </c>
      <c r="C525" s="26" t="s">
        <v>12</v>
      </c>
      <c r="D525" s="18">
        <f t="shared" si="133"/>
        <v>13671153.9</v>
      </c>
      <c r="E525" s="18">
        <f t="shared" si="133"/>
        <v>5611378.9000000004</v>
      </c>
      <c r="F525" s="18">
        <f t="shared" si="133"/>
        <v>79146</v>
      </c>
      <c r="G525" s="18">
        <f t="shared" si="130"/>
        <v>41.045393395798143</v>
      </c>
      <c r="H525" s="19">
        <f t="shared" si="131"/>
        <v>7089.9083971394648</v>
      </c>
    </row>
    <row r="526" spans="1:8" ht="31.5" customHeight="1" outlineLevel="2" x14ac:dyDescent="0.2">
      <c r="A526" s="25" t="s">
        <v>13</v>
      </c>
      <c r="B526" s="26" t="s">
        <v>434</v>
      </c>
      <c r="C526" s="26" t="s">
        <v>14</v>
      </c>
      <c r="D526" s="18">
        <v>13671153.9</v>
      </c>
      <c r="E526" s="19">
        <v>5611378.9000000004</v>
      </c>
      <c r="F526" s="18">
        <v>79146</v>
      </c>
      <c r="G526" s="18">
        <f t="shared" si="130"/>
        <v>41.045393395798143</v>
      </c>
      <c r="H526" s="19">
        <f t="shared" si="131"/>
        <v>7089.9083971394648</v>
      </c>
    </row>
    <row r="527" spans="1:8" ht="43.5" customHeight="1" outlineLevel="2" x14ac:dyDescent="0.2">
      <c r="A527" s="25" t="s">
        <v>435</v>
      </c>
      <c r="B527" s="26" t="s">
        <v>436</v>
      </c>
      <c r="C527" s="17" t="s">
        <v>8</v>
      </c>
      <c r="D527" s="18">
        <f t="shared" ref="D527:F528" si="134">D528</f>
        <v>0</v>
      </c>
      <c r="E527" s="18">
        <f t="shared" si="134"/>
        <v>0</v>
      </c>
      <c r="F527" s="18">
        <f t="shared" si="134"/>
        <v>13357671.4</v>
      </c>
      <c r="G527" s="18">
        <v>0</v>
      </c>
      <c r="H527" s="19">
        <f t="shared" si="131"/>
        <v>0</v>
      </c>
    </row>
    <row r="528" spans="1:8" ht="31.5" customHeight="1" outlineLevel="2" x14ac:dyDescent="0.2">
      <c r="A528" s="25" t="s">
        <v>11</v>
      </c>
      <c r="B528" s="26" t="s">
        <v>436</v>
      </c>
      <c r="C528" s="26" t="s">
        <v>12</v>
      </c>
      <c r="D528" s="18">
        <f t="shared" si="134"/>
        <v>0</v>
      </c>
      <c r="E528" s="18">
        <f t="shared" si="134"/>
        <v>0</v>
      </c>
      <c r="F528" s="18">
        <f t="shared" si="134"/>
        <v>13357671.4</v>
      </c>
      <c r="G528" s="18">
        <v>0</v>
      </c>
      <c r="H528" s="19">
        <f t="shared" si="131"/>
        <v>0</v>
      </c>
    </row>
    <row r="529" spans="1:8" ht="31.5" customHeight="1" outlineLevel="2" x14ac:dyDescent="0.2">
      <c r="A529" s="25" t="s">
        <v>13</v>
      </c>
      <c r="B529" s="26" t="s">
        <v>436</v>
      </c>
      <c r="C529" s="26" t="s">
        <v>14</v>
      </c>
      <c r="D529" s="18">
        <v>0</v>
      </c>
      <c r="E529" s="19">
        <v>0</v>
      </c>
      <c r="F529" s="18">
        <v>13357671.4</v>
      </c>
      <c r="G529" s="18">
        <v>0</v>
      </c>
      <c r="H529" s="19">
        <f t="shared" si="131"/>
        <v>0</v>
      </c>
    </row>
    <row r="530" spans="1:8" ht="48" customHeight="1" outlineLevel="2" x14ac:dyDescent="0.2">
      <c r="A530" s="25" t="s">
        <v>437</v>
      </c>
      <c r="B530" s="26" t="s">
        <v>438</v>
      </c>
      <c r="C530" s="17" t="s">
        <v>8</v>
      </c>
      <c r="D530" s="18">
        <f t="shared" ref="D530:F531" si="135">D531</f>
        <v>0</v>
      </c>
      <c r="E530" s="18">
        <f t="shared" si="135"/>
        <v>0</v>
      </c>
      <c r="F530" s="18">
        <f t="shared" si="135"/>
        <v>413123.87</v>
      </c>
      <c r="G530" s="18">
        <v>0</v>
      </c>
      <c r="H530" s="19">
        <f t="shared" si="131"/>
        <v>0</v>
      </c>
    </row>
    <row r="531" spans="1:8" ht="31.5" customHeight="1" outlineLevel="2" x14ac:dyDescent="0.2">
      <c r="A531" s="25" t="s">
        <v>11</v>
      </c>
      <c r="B531" s="26" t="s">
        <v>438</v>
      </c>
      <c r="C531" s="26" t="s">
        <v>12</v>
      </c>
      <c r="D531" s="18">
        <f>D532</f>
        <v>0</v>
      </c>
      <c r="E531" s="18">
        <f t="shared" si="135"/>
        <v>0</v>
      </c>
      <c r="F531" s="18">
        <f t="shared" si="135"/>
        <v>413123.87</v>
      </c>
      <c r="G531" s="18">
        <v>0</v>
      </c>
      <c r="H531" s="19">
        <f t="shared" si="131"/>
        <v>0</v>
      </c>
    </row>
    <row r="532" spans="1:8" ht="31.5" customHeight="1" outlineLevel="2" x14ac:dyDescent="0.2">
      <c r="A532" s="25" t="s">
        <v>13</v>
      </c>
      <c r="B532" s="26" t="s">
        <v>438</v>
      </c>
      <c r="C532" s="26" t="s">
        <v>14</v>
      </c>
      <c r="D532" s="18">
        <v>0</v>
      </c>
      <c r="E532" s="19">
        <v>0</v>
      </c>
      <c r="F532" s="18">
        <v>413123.87</v>
      </c>
      <c r="G532" s="18">
        <v>0</v>
      </c>
      <c r="H532" s="19">
        <f t="shared" si="131"/>
        <v>0</v>
      </c>
    </row>
    <row r="533" spans="1:8" ht="54" customHeight="1" outlineLevel="2" x14ac:dyDescent="0.2">
      <c r="A533" s="25" t="s">
        <v>439</v>
      </c>
      <c r="B533" s="26" t="s">
        <v>440</v>
      </c>
      <c r="C533" s="17" t="s">
        <v>8</v>
      </c>
      <c r="D533" s="18">
        <f t="shared" ref="D533:F534" si="136">D534</f>
        <v>0</v>
      </c>
      <c r="E533" s="18">
        <f t="shared" si="136"/>
        <v>0</v>
      </c>
      <c r="F533" s="18">
        <f t="shared" si="136"/>
        <v>231720.3</v>
      </c>
      <c r="G533" s="18">
        <v>0</v>
      </c>
      <c r="H533" s="19">
        <f t="shared" si="131"/>
        <v>0</v>
      </c>
    </row>
    <row r="534" spans="1:8" ht="31.5" customHeight="1" outlineLevel="2" x14ac:dyDescent="0.2">
      <c r="A534" s="25" t="s">
        <v>11</v>
      </c>
      <c r="B534" s="26" t="s">
        <v>440</v>
      </c>
      <c r="C534" s="26" t="s">
        <v>12</v>
      </c>
      <c r="D534" s="18">
        <f t="shared" si="136"/>
        <v>0</v>
      </c>
      <c r="E534" s="18">
        <f t="shared" si="136"/>
        <v>0</v>
      </c>
      <c r="F534" s="18">
        <f t="shared" si="136"/>
        <v>231720.3</v>
      </c>
      <c r="G534" s="18">
        <v>0</v>
      </c>
      <c r="H534" s="19">
        <f t="shared" si="131"/>
        <v>0</v>
      </c>
    </row>
    <row r="535" spans="1:8" ht="31.5" customHeight="1" outlineLevel="2" x14ac:dyDescent="0.2">
      <c r="A535" s="25" t="s">
        <v>13</v>
      </c>
      <c r="B535" s="26" t="s">
        <v>440</v>
      </c>
      <c r="C535" s="26" t="s">
        <v>14</v>
      </c>
      <c r="D535" s="18">
        <v>0</v>
      </c>
      <c r="E535" s="19">
        <v>0</v>
      </c>
      <c r="F535" s="18">
        <v>231720.3</v>
      </c>
      <c r="G535" s="18">
        <v>0</v>
      </c>
      <c r="H535" s="19">
        <f t="shared" si="131"/>
        <v>0</v>
      </c>
    </row>
    <row r="536" spans="1:8" s="15" customFormat="1" ht="48.75" customHeight="1" outlineLevel="2" x14ac:dyDescent="0.2">
      <c r="A536" s="11" t="s">
        <v>441</v>
      </c>
      <c r="B536" s="12" t="s">
        <v>442</v>
      </c>
      <c r="C536" s="12" t="s">
        <v>8</v>
      </c>
      <c r="D536" s="13">
        <f>D537+D550</f>
        <v>12740773.15</v>
      </c>
      <c r="E536" s="13">
        <f>E537+E550</f>
        <v>3420337.5</v>
      </c>
      <c r="F536" s="13">
        <f>F537+F550</f>
        <v>6541191.8799999999</v>
      </c>
      <c r="G536" s="18">
        <f t="shared" si="130"/>
        <v>26.845603949867048</v>
      </c>
      <c r="H536" s="19">
        <f t="shared" si="131"/>
        <v>52.289209103586174</v>
      </c>
    </row>
    <row r="537" spans="1:8" ht="32.25" customHeight="1" outlineLevel="2" x14ac:dyDescent="0.2">
      <c r="A537" s="62" t="s">
        <v>443</v>
      </c>
      <c r="B537" s="24" t="s">
        <v>444</v>
      </c>
      <c r="C537" s="40" t="s">
        <v>8</v>
      </c>
      <c r="D537" s="35">
        <f>D538+D541+D544+D547</f>
        <v>12740773.15</v>
      </c>
      <c r="E537" s="35">
        <f>E538+E541+E544+E547</f>
        <v>3420337.5</v>
      </c>
      <c r="F537" s="35">
        <f>F538+F541+F544+F547</f>
        <v>685934.72</v>
      </c>
      <c r="G537" s="18">
        <f t="shared" si="130"/>
        <v>26.845603949867048</v>
      </c>
      <c r="H537" s="19">
        <f t="shared" si="131"/>
        <v>498.63892295756659</v>
      </c>
    </row>
    <row r="538" spans="1:8" ht="21.75" customHeight="1" outlineLevel="2" x14ac:dyDescent="0.2">
      <c r="A538" s="16" t="s">
        <v>445</v>
      </c>
      <c r="B538" s="17" t="s">
        <v>446</v>
      </c>
      <c r="C538" s="17" t="s">
        <v>8</v>
      </c>
      <c r="D538" s="18">
        <f t="shared" ref="D538:F539" si="137">D539</f>
        <v>280005.48</v>
      </c>
      <c r="E538" s="18">
        <f t="shared" si="137"/>
        <v>56361.38</v>
      </c>
      <c r="F538" s="18">
        <f t="shared" si="137"/>
        <v>495143</v>
      </c>
      <c r="G538" s="18">
        <f t="shared" si="130"/>
        <v>20.128670338880511</v>
      </c>
      <c r="H538" s="19">
        <f t="shared" si="131"/>
        <v>11.382848995138778</v>
      </c>
    </row>
    <row r="539" spans="1:8" ht="31.5" customHeight="1" outlineLevel="2" x14ac:dyDescent="0.2">
      <c r="A539" s="16" t="s">
        <v>11</v>
      </c>
      <c r="B539" s="17" t="s">
        <v>446</v>
      </c>
      <c r="C539" s="17" t="s">
        <v>12</v>
      </c>
      <c r="D539" s="18">
        <f t="shared" si="137"/>
        <v>280005.48</v>
      </c>
      <c r="E539" s="18">
        <f t="shared" si="137"/>
        <v>56361.38</v>
      </c>
      <c r="F539" s="18">
        <f t="shared" si="137"/>
        <v>495143</v>
      </c>
      <c r="G539" s="18">
        <f t="shared" si="130"/>
        <v>20.128670338880511</v>
      </c>
      <c r="H539" s="19">
        <f t="shared" si="131"/>
        <v>11.382848995138778</v>
      </c>
    </row>
    <row r="540" spans="1:8" ht="31.5" customHeight="1" outlineLevel="2" x14ac:dyDescent="0.2">
      <c r="A540" s="16" t="s">
        <v>13</v>
      </c>
      <c r="B540" s="17" t="s">
        <v>446</v>
      </c>
      <c r="C540" s="17" t="s">
        <v>14</v>
      </c>
      <c r="D540" s="18">
        <v>280005.48</v>
      </c>
      <c r="E540" s="19">
        <v>56361.38</v>
      </c>
      <c r="F540" s="18">
        <v>495143</v>
      </c>
      <c r="G540" s="18">
        <f t="shared" si="130"/>
        <v>20.128670338880511</v>
      </c>
      <c r="H540" s="19">
        <f t="shared" si="131"/>
        <v>11.382848995138778</v>
      </c>
    </row>
    <row r="541" spans="1:8" ht="31.5" customHeight="1" outlineLevel="2" x14ac:dyDescent="0.2">
      <c r="A541" s="16" t="s">
        <v>447</v>
      </c>
      <c r="B541" s="17" t="s">
        <v>448</v>
      </c>
      <c r="C541" s="17" t="s">
        <v>8</v>
      </c>
      <c r="D541" s="18">
        <f t="shared" ref="D541:F542" si="138">D542</f>
        <v>0</v>
      </c>
      <c r="E541" s="18">
        <f t="shared" si="138"/>
        <v>0</v>
      </c>
      <c r="F541" s="18">
        <f t="shared" si="138"/>
        <v>0</v>
      </c>
      <c r="G541" s="18">
        <v>0</v>
      </c>
      <c r="H541" s="19">
        <v>0</v>
      </c>
    </row>
    <row r="542" spans="1:8" ht="31.5" customHeight="1" outlineLevel="2" x14ac:dyDescent="0.2">
      <c r="A542" s="63" t="s">
        <v>96</v>
      </c>
      <c r="B542" s="17" t="s">
        <v>448</v>
      </c>
      <c r="C542" s="17" t="s">
        <v>97</v>
      </c>
      <c r="D542" s="18">
        <f t="shared" si="138"/>
        <v>0</v>
      </c>
      <c r="E542" s="18">
        <f t="shared" si="138"/>
        <v>0</v>
      </c>
      <c r="F542" s="18">
        <f t="shared" si="138"/>
        <v>0</v>
      </c>
      <c r="G542" s="18">
        <v>0</v>
      </c>
      <c r="H542" s="19">
        <v>0</v>
      </c>
    </row>
    <row r="543" spans="1:8" ht="45.75" customHeight="1" outlineLevel="2" x14ac:dyDescent="0.2">
      <c r="A543" s="64" t="s">
        <v>98</v>
      </c>
      <c r="B543" s="17" t="s">
        <v>448</v>
      </c>
      <c r="C543" s="17" t="s">
        <v>99</v>
      </c>
      <c r="D543" s="18">
        <v>0</v>
      </c>
      <c r="E543" s="19">
        <v>0</v>
      </c>
      <c r="F543" s="18">
        <v>0</v>
      </c>
      <c r="G543" s="18">
        <v>0</v>
      </c>
      <c r="H543" s="19">
        <v>0</v>
      </c>
    </row>
    <row r="544" spans="1:8" ht="31.5" customHeight="1" outlineLevel="2" x14ac:dyDescent="0.2">
      <c r="A544" s="16" t="s">
        <v>449</v>
      </c>
      <c r="B544" s="17" t="s">
        <v>450</v>
      </c>
      <c r="C544" s="17" t="s">
        <v>8</v>
      </c>
      <c r="D544" s="18">
        <f>D545</f>
        <v>0</v>
      </c>
      <c r="E544" s="18">
        <f>E545</f>
        <v>0</v>
      </c>
      <c r="F544" s="18">
        <f>F545</f>
        <v>190791.72</v>
      </c>
      <c r="G544" s="18">
        <v>0</v>
      </c>
      <c r="H544" s="19">
        <f t="shared" si="131"/>
        <v>0</v>
      </c>
    </row>
    <row r="545" spans="1:8" ht="31.5" customHeight="1" outlineLevel="2" x14ac:dyDescent="0.2">
      <c r="A545" s="63" t="s">
        <v>96</v>
      </c>
      <c r="B545" s="17" t="s">
        <v>450</v>
      </c>
      <c r="C545" s="17" t="s">
        <v>97</v>
      </c>
      <c r="D545" s="18">
        <f t="shared" ref="D545:F545" si="139">D546</f>
        <v>0</v>
      </c>
      <c r="E545" s="18">
        <f t="shared" si="139"/>
        <v>0</v>
      </c>
      <c r="F545" s="18">
        <f t="shared" si="139"/>
        <v>190791.72</v>
      </c>
      <c r="G545" s="18">
        <v>0</v>
      </c>
      <c r="H545" s="19">
        <f t="shared" si="131"/>
        <v>0</v>
      </c>
    </row>
    <row r="546" spans="1:8" ht="50.25" customHeight="1" outlineLevel="2" x14ac:dyDescent="0.2">
      <c r="A546" s="64" t="s">
        <v>98</v>
      </c>
      <c r="B546" s="17" t="s">
        <v>450</v>
      </c>
      <c r="C546" s="17" t="s">
        <v>99</v>
      </c>
      <c r="D546" s="18">
        <v>0</v>
      </c>
      <c r="E546" s="19">
        <v>0</v>
      </c>
      <c r="F546" s="18">
        <v>190791.72</v>
      </c>
      <c r="G546" s="18">
        <v>0</v>
      </c>
      <c r="H546" s="19">
        <f t="shared" si="131"/>
        <v>0</v>
      </c>
    </row>
    <row r="547" spans="1:8" ht="31.5" customHeight="1" outlineLevel="2" x14ac:dyDescent="0.2">
      <c r="A547" s="16" t="s">
        <v>451</v>
      </c>
      <c r="B547" s="17" t="s">
        <v>450</v>
      </c>
      <c r="C547" s="17" t="s">
        <v>8</v>
      </c>
      <c r="D547" s="18">
        <f t="shared" ref="D547:F548" si="140">D548</f>
        <v>12460767.67</v>
      </c>
      <c r="E547" s="18">
        <f t="shared" si="140"/>
        <v>3363976.12</v>
      </c>
      <c r="F547" s="18">
        <f t="shared" si="140"/>
        <v>0</v>
      </c>
      <c r="G547" s="18">
        <f t="shared" si="130"/>
        <v>26.996539933081028</v>
      </c>
      <c r="H547" s="19">
        <v>0</v>
      </c>
    </row>
    <row r="548" spans="1:8" ht="31.5" customHeight="1" outlineLevel="2" x14ac:dyDescent="0.2">
      <c r="A548" s="16" t="s">
        <v>11</v>
      </c>
      <c r="B548" s="17" t="s">
        <v>450</v>
      </c>
      <c r="C548" s="17" t="s">
        <v>12</v>
      </c>
      <c r="D548" s="18">
        <f t="shared" si="140"/>
        <v>12460767.67</v>
      </c>
      <c r="E548" s="18">
        <f t="shared" si="140"/>
        <v>3363976.12</v>
      </c>
      <c r="F548" s="18">
        <f t="shared" si="140"/>
        <v>0</v>
      </c>
      <c r="G548" s="18">
        <f t="shared" si="130"/>
        <v>26.996539933081028</v>
      </c>
      <c r="H548" s="19">
        <v>0</v>
      </c>
    </row>
    <row r="549" spans="1:8" ht="38.25" customHeight="1" outlineLevel="2" x14ac:dyDescent="0.2">
      <c r="A549" s="16" t="s">
        <v>13</v>
      </c>
      <c r="B549" s="17" t="s">
        <v>450</v>
      </c>
      <c r="C549" s="17" t="s">
        <v>14</v>
      </c>
      <c r="D549" s="18">
        <v>12460767.67</v>
      </c>
      <c r="E549" s="19">
        <v>3363976.12</v>
      </c>
      <c r="F549" s="18">
        <v>0</v>
      </c>
      <c r="G549" s="18">
        <f t="shared" si="130"/>
        <v>26.996539933081028</v>
      </c>
      <c r="H549" s="19">
        <v>0</v>
      </c>
    </row>
    <row r="550" spans="1:8" ht="31.5" customHeight="1" outlineLevel="2" x14ac:dyDescent="0.2">
      <c r="A550" s="16" t="s">
        <v>452</v>
      </c>
      <c r="B550" s="17" t="s">
        <v>453</v>
      </c>
      <c r="C550" s="17" t="s">
        <v>8</v>
      </c>
      <c r="D550" s="18">
        <f>D551</f>
        <v>0</v>
      </c>
      <c r="E550" s="18">
        <f>E551</f>
        <v>0</v>
      </c>
      <c r="F550" s="18">
        <f>F551</f>
        <v>5855257.1600000001</v>
      </c>
      <c r="G550" s="18">
        <v>0</v>
      </c>
      <c r="H550" s="19">
        <f t="shared" si="131"/>
        <v>0</v>
      </c>
    </row>
    <row r="551" spans="1:8" ht="57" customHeight="1" outlineLevel="2" x14ac:dyDescent="0.2">
      <c r="A551" s="16" t="s">
        <v>454</v>
      </c>
      <c r="B551" s="17" t="s">
        <v>455</v>
      </c>
      <c r="C551" s="17" t="s">
        <v>8</v>
      </c>
      <c r="D551" s="18">
        <f t="shared" ref="D551:F552" si="141">D552</f>
        <v>0</v>
      </c>
      <c r="E551" s="18">
        <f t="shared" si="141"/>
        <v>0</v>
      </c>
      <c r="F551" s="18">
        <f t="shared" si="141"/>
        <v>5855257.1600000001</v>
      </c>
      <c r="G551" s="18">
        <v>0</v>
      </c>
      <c r="H551" s="19">
        <f t="shared" si="131"/>
        <v>0</v>
      </c>
    </row>
    <row r="552" spans="1:8" ht="28.5" customHeight="1" outlineLevel="2" x14ac:dyDescent="0.2">
      <c r="A552" s="16" t="s">
        <v>11</v>
      </c>
      <c r="B552" s="17" t="s">
        <v>455</v>
      </c>
      <c r="C552" s="17" t="s">
        <v>12</v>
      </c>
      <c r="D552" s="18">
        <f t="shared" si="141"/>
        <v>0</v>
      </c>
      <c r="E552" s="18">
        <f t="shared" si="141"/>
        <v>0</v>
      </c>
      <c r="F552" s="18">
        <f t="shared" si="141"/>
        <v>5855257.1600000001</v>
      </c>
      <c r="G552" s="18">
        <v>0</v>
      </c>
      <c r="H552" s="19">
        <f t="shared" si="131"/>
        <v>0</v>
      </c>
    </row>
    <row r="553" spans="1:8" ht="32.25" customHeight="1" outlineLevel="2" x14ac:dyDescent="0.2">
      <c r="A553" s="16" t="s">
        <v>13</v>
      </c>
      <c r="B553" s="17" t="s">
        <v>455</v>
      </c>
      <c r="C553" s="17" t="s">
        <v>14</v>
      </c>
      <c r="D553" s="18">
        <v>0</v>
      </c>
      <c r="E553" s="19">
        <v>0</v>
      </c>
      <c r="F553" s="18">
        <v>5855257.1600000001</v>
      </c>
      <c r="G553" s="18">
        <v>0</v>
      </c>
      <c r="H553" s="19">
        <f t="shared" si="131"/>
        <v>0</v>
      </c>
    </row>
    <row r="554" spans="1:8" ht="32.25" customHeight="1" outlineLevel="2" x14ac:dyDescent="0.2">
      <c r="A554" s="11" t="s">
        <v>456</v>
      </c>
      <c r="B554" s="12" t="s">
        <v>457</v>
      </c>
      <c r="C554" s="12" t="s">
        <v>8</v>
      </c>
      <c r="D554" s="13">
        <f t="shared" ref="D554:E557" si="142">D555</f>
        <v>0</v>
      </c>
      <c r="E554" s="13">
        <f t="shared" si="142"/>
        <v>0</v>
      </c>
      <c r="F554" s="13">
        <f>F555</f>
        <v>0</v>
      </c>
      <c r="G554" s="13">
        <v>0</v>
      </c>
      <c r="H554" s="14">
        <v>0</v>
      </c>
    </row>
    <row r="555" spans="1:8" ht="32.25" customHeight="1" outlineLevel="2" x14ac:dyDescent="0.2">
      <c r="A555" s="23" t="s">
        <v>458</v>
      </c>
      <c r="B555" s="40" t="s">
        <v>459</v>
      </c>
      <c r="C555" s="40" t="s">
        <v>8</v>
      </c>
      <c r="D555" s="35">
        <f t="shared" si="142"/>
        <v>0</v>
      </c>
      <c r="E555" s="35">
        <f t="shared" si="142"/>
        <v>0</v>
      </c>
      <c r="F555" s="35">
        <f>F556</f>
        <v>0</v>
      </c>
      <c r="G555" s="35">
        <v>0</v>
      </c>
      <c r="H555" s="36">
        <v>0</v>
      </c>
    </row>
    <row r="556" spans="1:8" ht="32.25" customHeight="1" outlineLevel="2" x14ac:dyDescent="0.2">
      <c r="A556" s="16" t="s">
        <v>460</v>
      </c>
      <c r="B556" s="17" t="s">
        <v>461</v>
      </c>
      <c r="C556" s="17" t="s">
        <v>8</v>
      </c>
      <c r="D556" s="18">
        <f t="shared" si="142"/>
        <v>0</v>
      </c>
      <c r="E556" s="18">
        <f t="shared" si="142"/>
        <v>0</v>
      </c>
      <c r="F556" s="18">
        <f>F557</f>
        <v>0</v>
      </c>
      <c r="G556" s="18">
        <v>0</v>
      </c>
      <c r="H556" s="19">
        <v>0</v>
      </c>
    </row>
    <row r="557" spans="1:8" ht="32.25" customHeight="1" outlineLevel="2" x14ac:dyDescent="0.2">
      <c r="A557" s="16" t="s">
        <v>11</v>
      </c>
      <c r="B557" s="17" t="s">
        <v>461</v>
      </c>
      <c r="C557" s="17" t="s">
        <v>12</v>
      </c>
      <c r="D557" s="18">
        <f t="shared" si="142"/>
        <v>0</v>
      </c>
      <c r="E557" s="18">
        <f t="shared" si="142"/>
        <v>0</v>
      </c>
      <c r="F557" s="18">
        <f>F558</f>
        <v>0</v>
      </c>
      <c r="G557" s="18">
        <v>0</v>
      </c>
      <c r="H557" s="19">
        <v>0</v>
      </c>
    </row>
    <row r="558" spans="1:8" ht="32.25" customHeight="1" outlineLevel="2" x14ac:dyDescent="0.2">
      <c r="A558" s="16" t="s">
        <v>13</v>
      </c>
      <c r="B558" s="17" t="s">
        <v>461</v>
      </c>
      <c r="C558" s="17" t="s">
        <v>14</v>
      </c>
      <c r="D558" s="18">
        <v>0</v>
      </c>
      <c r="E558" s="19">
        <v>0</v>
      </c>
      <c r="F558" s="18">
        <v>0</v>
      </c>
      <c r="G558" s="18">
        <v>0</v>
      </c>
      <c r="H558" s="19">
        <v>0</v>
      </c>
    </row>
    <row r="559" spans="1:8" ht="43.5" customHeight="1" outlineLevel="2" x14ac:dyDescent="0.2">
      <c r="A559" s="11" t="s">
        <v>462</v>
      </c>
      <c r="B559" s="12" t="s">
        <v>463</v>
      </c>
      <c r="C559" s="12" t="s">
        <v>8</v>
      </c>
      <c r="D559" s="13">
        <f t="shared" ref="D559:F562" si="143">D560</f>
        <v>150000</v>
      </c>
      <c r="E559" s="13">
        <f t="shared" si="143"/>
        <v>82326</v>
      </c>
      <c r="F559" s="13">
        <f t="shared" si="143"/>
        <v>50211</v>
      </c>
      <c r="G559" s="13">
        <f t="shared" si="130"/>
        <v>54.884</v>
      </c>
      <c r="H559" s="14">
        <f t="shared" si="131"/>
        <v>163.96008842683872</v>
      </c>
    </row>
    <row r="560" spans="1:8" ht="44.25" customHeight="1" outlineLevel="2" x14ac:dyDescent="0.2">
      <c r="A560" s="23" t="s">
        <v>464</v>
      </c>
      <c r="B560" s="40" t="s">
        <v>465</v>
      </c>
      <c r="C560" s="40" t="s">
        <v>8</v>
      </c>
      <c r="D560" s="35">
        <f>D561</f>
        <v>150000</v>
      </c>
      <c r="E560" s="35">
        <f t="shared" si="143"/>
        <v>82326</v>
      </c>
      <c r="F560" s="35">
        <f t="shared" si="143"/>
        <v>50211</v>
      </c>
      <c r="G560" s="35">
        <f t="shared" si="130"/>
        <v>54.884</v>
      </c>
      <c r="H560" s="36">
        <f t="shared" si="131"/>
        <v>163.96008842683872</v>
      </c>
    </row>
    <row r="561" spans="1:8" ht="32.25" customHeight="1" outlineLevel="2" x14ac:dyDescent="0.2">
      <c r="A561" s="16" t="s">
        <v>466</v>
      </c>
      <c r="B561" s="17" t="s">
        <v>467</v>
      </c>
      <c r="C561" s="17" t="s">
        <v>8</v>
      </c>
      <c r="D561" s="18">
        <f t="shared" si="143"/>
        <v>150000</v>
      </c>
      <c r="E561" s="18">
        <f t="shared" si="143"/>
        <v>82326</v>
      </c>
      <c r="F561" s="18">
        <f t="shared" si="143"/>
        <v>50211</v>
      </c>
      <c r="G561" s="18">
        <f t="shared" si="130"/>
        <v>54.884</v>
      </c>
      <c r="H561" s="19">
        <f t="shared" si="131"/>
        <v>163.96008842683872</v>
      </c>
    </row>
    <row r="562" spans="1:8" ht="32.25" customHeight="1" outlineLevel="2" x14ac:dyDescent="0.2">
      <c r="A562" s="16" t="s">
        <v>11</v>
      </c>
      <c r="B562" s="17" t="s">
        <v>467</v>
      </c>
      <c r="C562" s="17" t="s">
        <v>12</v>
      </c>
      <c r="D562" s="18">
        <f t="shared" si="143"/>
        <v>150000</v>
      </c>
      <c r="E562" s="18">
        <f t="shared" si="143"/>
        <v>82326</v>
      </c>
      <c r="F562" s="18">
        <f t="shared" si="143"/>
        <v>50211</v>
      </c>
      <c r="G562" s="18">
        <f t="shared" si="130"/>
        <v>54.884</v>
      </c>
      <c r="H562" s="19">
        <f t="shared" si="131"/>
        <v>163.96008842683872</v>
      </c>
    </row>
    <row r="563" spans="1:8" ht="32.25" customHeight="1" outlineLevel="2" x14ac:dyDescent="0.2">
      <c r="A563" s="20" t="s">
        <v>13</v>
      </c>
      <c r="B563" s="17" t="s">
        <v>467</v>
      </c>
      <c r="C563" s="17" t="s">
        <v>14</v>
      </c>
      <c r="D563" s="18">
        <v>150000</v>
      </c>
      <c r="E563" s="19">
        <v>82326</v>
      </c>
      <c r="F563" s="18">
        <v>50211</v>
      </c>
      <c r="G563" s="18">
        <f t="shared" si="130"/>
        <v>54.884</v>
      </c>
      <c r="H563" s="19">
        <f t="shared" si="131"/>
        <v>163.96008842683872</v>
      </c>
    </row>
    <row r="564" spans="1:8" s="15" customFormat="1" ht="35.25" customHeight="1" outlineLevel="5" x14ac:dyDescent="0.2">
      <c r="A564" s="11" t="s">
        <v>468</v>
      </c>
      <c r="B564" s="12" t="s">
        <v>469</v>
      </c>
      <c r="C564" s="12" t="s">
        <v>8</v>
      </c>
      <c r="D564" s="13">
        <f>D565+D570</f>
        <v>300000</v>
      </c>
      <c r="E564" s="13">
        <f>E565+E570</f>
        <v>60000</v>
      </c>
      <c r="F564" s="13">
        <f t="shared" ref="D564:F573" si="144">F565</f>
        <v>0</v>
      </c>
      <c r="G564" s="18">
        <f t="shared" si="130"/>
        <v>20</v>
      </c>
      <c r="H564" s="19">
        <v>0</v>
      </c>
    </row>
    <row r="565" spans="1:8" ht="32.25" customHeight="1" outlineLevel="5" x14ac:dyDescent="0.2">
      <c r="A565" s="16" t="s">
        <v>470</v>
      </c>
      <c r="B565" s="17" t="s">
        <v>471</v>
      </c>
      <c r="C565" s="17" t="s">
        <v>8</v>
      </c>
      <c r="D565" s="18">
        <f t="shared" si="144"/>
        <v>0</v>
      </c>
      <c r="E565" s="18">
        <f t="shared" si="144"/>
        <v>0</v>
      </c>
      <c r="F565" s="18">
        <f t="shared" si="144"/>
        <v>0</v>
      </c>
      <c r="G565" s="18">
        <v>0</v>
      </c>
      <c r="H565" s="19">
        <v>0</v>
      </c>
    </row>
    <row r="566" spans="1:8" ht="42" customHeight="1" outlineLevel="5" x14ac:dyDescent="0.2">
      <c r="A566" s="23" t="s">
        <v>472</v>
      </c>
      <c r="B566" s="40" t="s">
        <v>473</v>
      </c>
      <c r="C566" s="40" t="s">
        <v>8</v>
      </c>
      <c r="D566" s="35">
        <f>D567</f>
        <v>0</v>
      </c>
      <c r="E566" s="35">
        <f t="shared" si="144"/>
        <v>0</v>
      </c>
      <c r="F566" s="35">
        <f t="shared" si="144"/>
        <v>0</v>
      </c>
      <c r="G566" s="18">
        <v>0</v>
      </c>
      <c r="H566" s="19">
        <v>0</v>
      </c>
    </row>
    <row r="567" spans="1:8" ht="22.5" customHeight="1" outlineLevel="5" x14ac:dyDescent="0.2">
      <c r="A567" s="16" t="s">
        <v>474</v>
      </c>
      <c r="B567" s="17" t="s">
        <v>475</v>
      </c>
      <c r="C567" s="17" t="s">
        <v>8</v>
      </c>
      <c r="D567" s="18">
        <f t="shared" si="144"/>
        <v>0</v>
      </c>
      <c r="E567" s="18">
        <f t="shared" si="144"/>
        <v>0</v>
      </c>
      <c r="F567" s="18">
        <f t="shared" si="144"/>
        <v>0</v>
      </c>
      <c r="G567" s="18">
        <v>0</v>
      </c>
      <c r="H567" s="19">
        <v>0</v>
      </c>
    </row>
    <row r="568" spans="1:8" ht="33" customHeight="1" outlineLevel="5" x14ac:dyDescent="0.2">
      <c r="A568" s="16" t="s">
        <v>11</v>
      </c>
      <c r="B568" s="17" t="s">
        <v>475</v>
      </c>
      <c r="C568" s="17" t="s">
        <v>12</v>
      </c>
      <c r="D568" s="18">
        <f t="shared" si="144"/>
        <v>0</v>
      </c>
      <c r="E568" s="18">
        <f t="shared" si="144"/>
        <v>0</v>
      </c>
      <c r="F568" s="18">
        <f t="shared" si="144"/>
        <v>0</v>
      </c>
      <c r="G568" s="18">
        <v>0</v>
      </c>
      <c r="H568" s="19">
        <v>0</v>
      </c>
    </row>
    <row r="569" spans="1:8" ht="33" customHeight="1" outlineLevel="5" x14ac:dyDescent="0.2">
      <c r="A569" s="20" t="s">
        <v>13</v>
      </c>
      <c r="B569" s="17" t="s">
        <v>475</v>
      </c>
      <c r="C569" s="17" t="s">
        <v>14</v>
      </c>
      <c r="D569" s="18">
        <v>0</v>
      </c>
      <c r="E569" s="19">
        <v>0</v>
      </c>
      <c r="F569" s="18">
        <v>0</v>
      </c>
      <c r="G569" s="18">
        <v>0</v>
      </c>
      <c r="H569" s="19">
        <v>0</v>
      </c>
    </row>
    <row r="570" spans="1:8" ht="41.25" customHeight="1" outlineLevel="5" x14ac:dyDescent="0.2">
      <c r="A570" s="16" t="s">
        <v>563</v>
      </c>
      <c r="B570" s="17" t="s">
        <v>559</v>
      </c>
      <c r="C570" s="17" t="s">
        <v>8</v>
      </c>
      <c r="D570" s="18">
        <f t="shared" si="144"/>
        <v>300000</v>
      </c>
      <c r="E570" s="18">
        <f t="shared" si="144"/>
        <v>60000</v>
      </c>
      <c r="F570" s="18">
        <f t="shared" si="144"/>
        <v>0</v>
      </c>
      <c r="G570" s="18">
        <f t="shared" si="130"/>
        <v>20</v>
      </c>
      <c r="H570" s="19">
        <v>0</v>
      </c>
    </row>
    <row r="571" spans="1:8" ht="81" customHeight="1" outlineLevel="5" x14ac:dyDescent="0.2">
      <c r="A571" s="23" t="s">
        <v>564</v>
      </c>
      <c r="B571" s="40" t="s">
        <v>560</v>
      </c>
      <c r="C571" s="40" t="s">
        <v>8</v>
      </c>
      <c r="D571" s="35">
        <f>D572</f>
        <v>300000</v>
      </c>
      <c r="E571" s="35">
        <f t="shared" si="144"/>
        <v>60000</v>
      </c>
      <c r="F571" s="35">
        <f t="shared" si="144"/>
        <v>0</v>
      </c>
      <c r="G571" s="18">
        <f t="shared" si="130"/>
        <v>20</v>
      </c>
      <c r="H571" s="19">
        <v>0</v>
      </c>
    </row>
    <row r="572" spans="1:8" ht="43.5" customHeight="1" outlineLevel="5" x14ac:dyDescent="0.2">
      <c r="A572" s="16" t="s">
        <v>562</v>
      </c>
      <c r="B572" s="17" t="s">
        <v>561</v>
      </c>
      <c r="C572" s="17" t="s">
        <v>8</v>
      </c>
      <c r="D572" s="18">
        <f t="shared" si="144"/>
        <v>300000</v>
      </c>
      <c r="E572" s="18">
        <f t="shared" si="144"/>
        <v>60000</v>
      </c>
      <c r="F572" s="18">
        <f t="shared" si="144"/>
        <v>0</v>
      </c>
      <c r="G572" s="18">
        <f t="shared" si="130"/>
        <v>20</v>
      </c>
      <c r="H572" s="19">
        <v>0</v>
      </c>
    </row>
    <row r="573" spans="1:8" ht="33" customHeight="1" outlineLevel="5" x14ac:dyDescent="0.2">
      <c r="A573" s="16" t="s">
        <v>11</v>
      </c>
      <c r="B573" s="17" t="s">
        <v>561</v>
      </c>
      <c r="C573" s="17" t="s">
        <v>12</v>
      </c>
      <c r="D573" s="18">
        <f t="shared" si="144"/>
        <v>300000</v>
      </c>
      <c r="E573" s="18">
        <f t="shared" si="144"/>
        <v>60000</v>
      </c>
      <c r="F573" s="18">
        <f t="shared" si="144"/>
        <v>0</v>
      </c>
      <c r="G573" s="18">
        <f t="shared" si="130"/>
        <v>20</v>
      </c>
      <c r="H573" s="19">
        <v>0</v>
      </c>
    </row>
    <row r="574" spans="1:8" ht="33" customHeight="1" outlineLevel="5" x14ac:dyDescent="0.2">
      <c r="A574" s="20" t="s">
        <v>13</v>
      </c>
      <c r="B574" s="17" t="s">
        <v>561</v>
      </c>
      <c r="C574" s="17" t="s">
        <v>14</v>
      </c>
      <c r="D574" s="18">
        <v>300000</v>
      </c>
      <c r="E574" s="19">
        <v>60000</v>
      </c>
      <c r="F574" s="18">
        <v>0</v>
      </c>
      <c r="G574" s="18">
        <f t="shared" si="130"/>
        <v>20</v>
      </c>
      <c r="H574" s="19">
        <v>0</v>
      </c>
    </row>
    <row r="575" spans="1:8" s="15" customFormat="1" ht="33" customHeight="1" outlineLevel="3" x14ac:dyDescent="0.2">
      <c r="A575" s="11" t="s">
        <v>476</v>
      </c>
      <c r="B575" s="30" t="s">
        <v>477</v>
      </c>
      <c r="C575" s="30" t="s">
        <v>8</v>
      </c>
      <c r="D575" s="13">
        <f>D576</f>
        <v>10000</v>
      </c>
      <c r="E575" s="13">
        <f t="shared" ref="D575:F578" si="145">E576</f>
        <v>10000</v>
      </c>
      <c r="F575" s="13">
        <f t="shared" si="145"/>
        <v>0</v>
      </c>
      <c r="G575" s="18">
        <f t="shared" si="130"/>
        <v>100</v>
      </c>
      <c r="H575" s="19">
        <v>0</v>
      </c>
    </row>
    <row r="576" spans="1:8" ht="40.5" customHeight="1" outlineLevel="3" x14ac:dyDescent="0.2">
      <c r="A576" s="46" t="s">
        <v>478</v>
      </c>
      <c r="B576" s="45" t="s">
        <v>479</v>
      </c>
      <c r="C576" s="45" t="s">
        <v>8</v>
      </c>
      <c r="D576" s="35">
        <f>D577</f>
        <v>10000</v>
      </c>
      <c r="E576" s="35">
        <f t="shared" si="145"/>
        <v>10000</v>
      </c>
      <c r="F576" s="35">
        <f t="shared" si="145"/>
        <v>0</v>
      </c>
      <c r="G576" s="18">
        <f t="shared" si="130"/>
        <v>100</v>
      </c>
      <c r="H576" s="19">
        <v>0</v>
      </c>
    </row>
    <row r="577" spans="1:8" ht="21" customHeight="1" outlineLevel="3" x14ac:dyDescent="0.2">
      <c r="A577" s="27" t="s">
        <v>480</v>
      </c>
      <c r="B577" s="31" t="s">
        <v>481</v>
      </c>
      <c r="C577" s="31" t="s">
        <v>8</v>
      </c>
      <c r="D577" s="18">
        <f t="shared" si="145"/>
        <v>10000</v>
      </c>
      <c r="E577" s="18">
        <f t="shared" si="145"/>
        <v>10000</v>
      </c>
      <c r="F577" s="18">
        <f t="shared" si="145"/>
        <v>0</v>
      </c>
      <c r="G577" s="18">
        <f t="shared" si="130"/>
        <v>100</v>
      </c>
      <c r="H577" s="19">
        <v>0</v>
      </c>
    </row>
    <row r="578" spans="1:8" ht="30.75" customHeight="1" outlineLevel="3" x14ac:dyDescent="0.2">
      <c r="A578" s="27" t="s">
        <v>11</v>
      </c>
      <c r="B578" s="31" t="s">
        <v>481</v>
      </c>
      <c r="C578" s="31" t="s">
        <v>12</v>
      </c>
      <c r="D578" s="18">
        <f t="shared" si="145"/>
        <v>10000</v>
      </c>
      <c r="E578" s="18">
        <f t="shared" si="145"/>
        <v>10000</v>
      </c>
      <c r="F578" s="18">
        <f t="shared" si="145"/>
        <v>0</v>
      </c>
      <c r="G578" s="18">
        <f t="shared" si="130"/>
        <v>100</v>
      </c>
      <c r="H578" s="19">
        <v>0</v>
      </c>
    </row>
    <row r="579" spans="1:8" ht="30.75" customHeight="1" outlineLevel="3" x14ac:dyDescent="0.2">
      <c r="A579" s="27" t="s">
        <v>13</v>
      </c>
      <c r="B579" s="31" t="s">
        <v>481</v>
      </c>
      <c r="C579" s="31" t="s">
        <v>14</v>
      </c>
      <c r="D579" s="18">
        <v>10000</v>
      </c>
      <c r="E579" s="19">
        <v>10000</v>
      </c>
      <c r="F579" s="18">
        <v>0</v>
      </c>
      <c r="G579" s="18">
        <f t="shared" si="130"/>
        <v>100</v>
      </c>
      <c r="H579" s="19">
        <v>0</v>
      </c>
    </row>
    <row r="580" spans="1:8" s="15" customFormat="1" ht="30.75" customHeight="1" outlineLevel="5" x14ac:dyDescent="0.2">
      <c r="A580" s="65" t="s">
        <v>482</v>
      </c>
      <c r="B580" s="66" t="s">
        <v>483</v>
      </c>
      <c r="C580" s="66" t="s">
        <v>8</v>
      </c>
      <c r="D580" s="13">
        <f t="shared" ref="D580:F580" si="146">D581</f>
        <v>270000</v>
      </c>
      <c r="E580" s="13">
        <f t="shared" si="146"/>
        <v>105000</v>
      </c>
      <c r="F580" s="13">
        <f t="shared" si="146"/>
        <v>93600</v>
      </c>
      <c r="G580" s="13">
        <f t="shared" si="130"/>
        <v>38.888888888888893</v>
      </c>
      <c r="H580" s="14">
        <f t="shared" si="131"/>
        <v>112.17948717948718</v>
      </c>
    </row>
    <row r="581" spans="1:8" s="41" customFormat="1" ht="30.75" customHeight="1" outlineLevel="5" x14ac:dyDescent="0.2">
      <c r="A581" s="46" t="s">
        <v>484</v>
      </c>
      <c r="B581" s="45" t="s">
        <v>485</v>
      </c>
      <c r="C581" s="45" t="s">
        <v>8</v>
      </c>
      <c r="D581" s="35">
        <f>D582</f>
        <v>270000</v>
      </c>
      <c r="E581" s="35">
        <f>E582</f>
        <v>105000</v>
      </c>
      <c r="F581" s="35">
        <f>F582</f>
        <v>93600</v>
      </c>
      <c r="G581" s="18">
        <f t="shared" si="130"/>
        <v>38.888888888888893</v>
      </c>
      <c r="H581" s="19">
        <f t="shared" si="131"/>
        <v>112.17948717948718</v>
      </c>
    </row>
    <row r="582" spans="1:8" ht="44.25" customHeight="1" outlineLevel="5" x14ac:dyDescent="0.2">
      <c r="A582" s="27" t="s">
        <v>486</v>
      </c>
      <c r="B582" s="31" t="s">
        <v>487</v>
      </c>
      <c r="C582" s="31" t="s">
        <v>8</v>
      </c>
      <c r="D582" s="18">
        <f t="shared" ref="D582:F583" si="147">D583</f>
        <v>270000</v>
      </c>
      <c r="E582" s="18">
        <f t="shared" si="147"/>
        <v>105000</v>
      </c>
      <c r="F582" s="18">
        <f t="shared" si="147"/>
        <v>93600</v>
      </c>
      <c r="G582" s="18">
        <f t="shared" si="130"/>
        <v>38.888888888888893</v>
      </c>
      <c r="H582" s="19">
        <f t="shared" si="131"/>
        <v>112.17948717948718</v>
      </c>
    </row>
    <row r="583" spans="1:8" ht="33.75" customHeight="1" outlineLevel="5" x14ac:dyDescent="0.2">
      <c r="A583" s="20" t="s">
        <v>11</v>
      </c>
      <c r="B583" s="31" t="s">
        <v>487</v>
      </c>
      <c r="C583" s="31" t="s">
        <v>12</v>
      </c>
      <c r="D583" s="18">
        <f t="shared" si="147"/>
        <v>270000</v>
      </c>
      <c r="E583" s="18">
        <f t="shared" si="147"/>
        <v>105000</v>
      </c>
      <c r="F583" s="18">
        <f t="shared" si="147"/>
        <v>93600</v>
      </c>
      <c r="G583" s="18">
        <f t="shared" si="130"/>
        <v>38.888888888888893</v>
      </c>
      <c r="H583" s="19">
        <f t="shared" si="131"/>
        <v>112.17948717948718</v>
      </c>
    </row>
    <row r="584" spans="1:8" ht="33.75" customHeight="1" outlineLevel="5" x14ac:dyDescent="0.2">
      <c r="A584" s="20" t="s">
        <v>50</v>
      </c>
      <c r="B584" s="31" t="s">
        <v>487</v>
      </c>
      <c r="C584" s="31" t="s">
        <v>14</v>
      </c>
      <c r="D584" s="18">
        <v>270000</v>
      </c>
      <c r="E584" s="19">
        <v>105000</v>
      </c>
      <c r="F584" s="18">
        <v>93600</v>
      </c>
      <c r="G584" s="18">
        <f t="shared" ref="G584:G647" si="148">E584/D584*100</f>
        <v>38.888888888888893</v>
      </c>
      <c r="H584" s="19">
        <f t="shared" ref="H584:H647" si="149">E584/F584*100</f>
        <v>112.17948717948718</v>
      </c>
    </row>
    <row r="585" spans="1:8" s="15" customFormat="1" ht="44.25" customHeight="1" outlineLevel="3" x14ac:dyDescent="0.2">
      <c r="A585" s="65" t="s">
        <v>488</v>
      </c>
      <c r="B585" s="66" t="s">
        <v>489</v>
      </c>
      <c r="C585" s="66" t="s">
        <v>8</v>
      </c>
      <c r="D585" s="13">
        <f>D589+D612+D586+D594+D597+D600+D603+D606+D609</f>
        <v>9693839.5399999991</v>
      </c>
      <c r="E585" s="13">
        <f t="shared" ref="E585:F585" si="150">E589+E612+E586+E594+E597+E600+E603+E606+E609</f>
        <v>3495000</v>
      </c>
      <c r="F585" s="13">
        <f t="shared" si="150"/>
        <v>718866.4</v>
      </c>
      <c r="G585" s="13">
        <f t="shared" si="148"/>
        <v>36.053825582510107</v>
      </c>
      <c r="H585" s="14">
        <f t="shared" si="149"/>
        <v>486.18213342562677</v>
      </c>
    </row>
    <row r="586" spans="1:8" ht="38.25" customHeight="1" outlineLevel="3" x14ac:dyDescent="0.2">
      <c r="A586" s="27" t="s">
        <v>153</v>
      </c>
      <c r="B586" s="31" t="s">
        <v>565</v>
      </c>
      <c r="C586" s="31" t="s">
        <v>8</v>
      </c>
      <c r="D586" s="18">
        <f t="shared" ref="D586:F587" si="151">D587</f>
        <v>210839.54</v>
      </c>
      <c r="E586" s="18">
        <f t="shared" si="151"/>
        <v>0</v>
      </c>
      <c r="F586" s="18">
        <f t="shared" si="151"/>
        <v>0</v>
      </c>
      <c r="G586" s="18">
        <f t="shared" si="148"/>
        <v>0</v>
      </c>
      <c r="H586" s="19">
        <v>0</v>
      </c>
    </row>
    <row r="587" spans="1:8" ht="38.25" customHeight="1" outlineLevel="3" x14ac:dyDescent="0.2">
      <c r="A587" s="20" t="s">
        <v>11</v>
      </c>
      <c r="B587" s="31" t="s">
        <v>565</v>
      </c>
      <c r="C587" s="31" t="s">
        <v>12</v>
      </c>
      <c r="D587" s="18">
        <f t="shared" si="151"/>
        <v>210839.54</v>
      </c>
      <c r="E587" s="18">
        <f t="shared" si="151"/>
        <v>0</v>
      </c>
      <c r="F587" s="18">
        <f t="shared" si="151"/>
        <v>0</v>
      </c>
      <c r="G587" s="18">
        <f t="shared" si="148"/>
        <v>0</v>
      </c>
      <c r="H587" s="19">
        <v>0</v>
      </c>
    </row>
    <row r="588" spans="1:8" ht="38.25" customHeight="1" outlineLevel="3" x14ac:dyDescent="0.2">
      <c r="A588" s="20" t="s">
        <v>50</v>
      </c>
      <c r="B588" s="31" t="s">
        <v>565</v>
      </c>
      <c r="C588" s="31" t="s">
        <v>14</v>
      </c>
      <c r="D588" s="18">
        <v>210839.54</v>
      </c>
      <c r="E588" s="18">
        <v>0</v>
      </c>
      <c r="F588" s="18">
        <v>0</v>
      </c>
      <c r="G588" s="18">
        <f t="shared" si="148"/>
        <v>0</v>
      </c>
      <c r="H588" s="19">
        <v>0</v>
      </c>
    </row>
    <row r="589" spans="1:8" ht="25.5" customHeight="1" outlineLevel="3" x14ac:dyDescent="0.2">
      <c r="A589" s="27" t="s">
        <v>490</v>
      </c>
      <c r="B589" s="31" t="s">
        <v>491</v>
      </c>
      <c r="C589" s="31" t="s">
        <v>8</v>
      </c>
      <c r="D589" s="18">
        <f>D592+D590</f>
        <v>3483000</v>
      </c>
      <c r="E589" s="18">
        <f>E592+E590</f>
        <v>2500000</v>
      </c>
      <c r="F589" s="18">
        <f>F592+F590</f>
        <v>718866.4</v>
      </c>
      <c r="G589" s="18">
        <f t="shared" si="148"/>
        <v>71.777203560149289</v>
      </c>
      <c r="H589" s="19">
        <f t="shared" si="149"/>
        <v>347.76976639887465</v>
      </c>
    </row>
    <row r="590" spans="1:8" ht="29.25" customHeight="1" outlineLevel="3" x14ac:dyDescent="0.2">
      <c r="A590" s="20" t="s">
        <v>11</v>
      </c>
      <c r="B590" s="31" t="s">
        <v>491</v>
      </c>
      <c r="C590" s="31" t="s">
        <v>12</v>
      </c>
      <c r="D590" s="18">
        <f>D591</f>
        <v>983000</v>
      </c>
      <c r="E590" s="18">
        <f>E591</f>
        <v>0</v>
      </c>
      <c r="F590" s="18">
        <f>F591</f>
        <v>0</v>
      </c>
      <c r="G590" s="18">
        <f t="shared" si="148"/>
        <v>0</v>
      </c>
      <c r="H590" s="19">
        <v>0</v>
      </c>
    </row>
    <row r="591" spans="1:8" ht="30" customHeight="1" outlineLevel="3" x14ac:dyDescent="0.2">
      <c r="A591" s="20" t="s">
        <v>50</v>
      </c>
      <c r="B591" s="31" t="s">
        <v>491</v>
      </c>
      <c r="C591" s="31" t="s">
        <v>14</v>
      </c>
      <c r="D591" s="18">
        <v>983000</v>
      </c>
      <c r="E591" s="18">
        <v>0</v>
      </c>
      <c r="F591" s="18">
        <v>0</v>
      </c>
      <c r="G591" s="18">
        <f t="shared" si="148"/>
        <v>0</v>
      </c>
      <c r="H591" s="19">
        <v>0</v>
      </c>
    </row>
    <row r="592" spans="1:8" ht="38.25" customHeight="1" outlineLevel="3" x14ac:dyDescent="0.2">
      <c r="A592" s="27" t="s">
        <v>26</v>
      </c>
      <c r="B592" s="31" t="s">
        <v>491</v>
      </c>
      <c r="C592" s="31" t="s">
        <v>27</v>
      </c>
      <c r="D592" s="18">
        <f t="shared" ref="D592:F592" si="152">D593</f>
        <v>2500000</v>
      </c>
      <c r="E592" s="18">
        <f t="shared" si="152"/>
        <v>2500000</v>
      </c>
      <c r="F592" s="18">
        <f t="shared" si="152"/>
        <v>718866.4</v>
      </c>
      <c r="G592" s="18">
        <f t="shared" si="148"/>
        <v>100</v>
      </c>
      <c r="H592" s="19">
        <f t="shared" si="149"/>
        <v>347.76976639887465</v>
      </c>
    </row>
    <row r="593" spans="1:8" ht="56.25" customHeight="1" outlineLevel="3" x14ac:dyDescent="0.2">
      <c r="A593" s="27" t="s">
        <v>492</v>
      </c>
      <c r="B593" s="31" t="s">
        <v>491</v>
      </c>
      <c r="C593" s="31" t="s">
        <v>493</v>
      </c>
      <c r="D593" s="18">
        <v>2500000</v>
      </c>
      <c r="E593" s="18">
        <v>2500000</v>
      </c>
      <c r="F593" s="18">
        <v>718866.4</v>
      </c>
      <c r="G593" s="18">
        <f t="shared" si="148"/>
        <v>100</v>
      </c>
      <c r="H593" s="19">
        <f t="shared" si="149"/>
        <v>347.76976639887465</v>
      </c>
    </row>
    <row r="594" spans="1:8" ht="48.75" customHeight="1" outlineLevel="3" x14ac:dyDescent="0.2">
      <c r="A594" s="42" t="s">
        <v>584</v>
      </c>
      <c r="B594" s="31" t="s">
        <v>577</v>
      </c>
      <c r="C594" s="31" t="s">
        <v>8</v>
      </c>
      <c r="D594" s="18">
        <f t="shared" ref="D594:F595" si="153">D595</f>
        <v>1000000</v>
      </c>
      <c r="E594" s="18">
        <f t="shared" si="153"/>
        <v>0</v>
      </c>
      <c r="F594" s="18">
        <f t="shared" si="153"/>
        <v>0</v>
      </c>
      <c r="G594" s="18">
        <f t="shared" si="148"/>
        <v>0</v>
      </c>
      <c r="H594" s="19">
        <v>0</v>
      </c>
    </row>
    <row r="595" spans="1:8" ht="48.75" customHeight="1" outlineLevel="3" x14ac:dyDescent="0.2">
      <c r="A595" s="20" t="s">
        <v>11</v>
      </c>
      <c r="B595" s="31" t="s">
        <v>577</v>
      </c>
      <c r="C595" s="31" t="s">
        <v>12</v>
      </c>
      <c r="D595" s="18">
        <f t="shared" si="153"/>
        <v>1000000</v>
      </c>
      <c r="E595" s="18">
        <f t="shared" si="153"/>
        <v>0</v>
      </c>
      <c r="F595" s="18">
        <f t="shared" si="153"/>
        <v>0</v>
      </c>
      <c r="G595" s="18">
        <f t="shared" si="148"/>
        <v>0</v>
      </c>
      <c r="H595" s="19">
        <v>0</v>
      </c>
    </row>
    <row r="596" spans="1:8" ht="48.75" customHeight="1" outlineLevel="3" x14ac:dyDescent="0.2">
      <c r="A596" s="20" t="s">
        <v>50</v>
      </c>
      <c r="B596" s="31" t="s">
        <v>577</v>
      </c>
      <c r="C596" s="31" t="s">
        <v>14</v>
      </c>
      <c r="D596" s="18">
        <v>1000000</v>
      </c>
      <c r="E596" s="18">
        <v>0</v>
      </c>
      <c r="F596" s="18">
        <v>0</v>
      </c>
      <c r="G596" s="18">
        <f t="shared" si="148"/>
        <v>0</v>
      </c>
      <c r="H596" s="19">
        <v>0</v>
      </c>
    </row>
    <row r="597" spans="1:8" ht="48.75" customHeight="1" outlineLevel="3" x14ac:dyDescent="0.2">
      <c r="A597" s="42" t="s">
        <v>583</v>
      </c>
      <c r="B597" s="31" t="s">
        <v>578</v>
      </c>
      <c r="C597" s="31" t="s">
        <v>8</v>
      </c>
      <c r="D597" s="18">
        <f>D598</f>
        <v>1000000</v>
      </c>
      <c r="E597" s="18">
        <f t="shared" ref="E597:F598" si="154">E598</f>
        <v>0</v>
      </c>
      <c r="F597" s="18">
        <f t="shared" si="154"/>
        <v>0</v>
      </c>
      <c r="G597" s="18">
        <f t="shared" si="148"/>
        <v>0</v>
      </c>
      <c r="H597" s="19">
        <v>0</v>
      </c>
    </row>
    <row r="598" spans="1:8" ht="48.75" customHeight="1" outlineLevel="3" x14ac:dyDescent="0.2">
      <c r="A598" s="20" t="s">
        <v>11</v>
      </c>
      <c r="B598" s="31" t="s">
        <v>578</v>
      </c>
      <c r="C598" s="31" t="s">
        <v>12</v>
      </c>
      <c r="D598" s="18">
        <f>D599</f>
        <v>1000000</v>
      </c>
      <c r="E598" s="18">
        <f t="shared" si="154"/>
        <v>0</v>
      </c>
      <c r="F598" s="18">
        <f t="shared" si="154"/>
        <v>0</v>
      </c>
      <c r="G598" s="18">
        <f t="shared" si="148"/>
        <v>0</v>
      </c>
      <c r="H598" s="19">
        <v>0</v>
      </c>
    </row>
    <row r="599" spans="1:8" ht="48.75" customHeight="1" outlineLevel="3" x14ac:dyDescent="0.2">
      <c r="A599" s="20" t="s">
        <v>50</v>
      </c>
      <c r="B599" s="31" t="s">
        <v>578</v>
      </c>
      <c r="C599" s="31" t="s">
        <v>14</v>
      </c>
      <c r="D599" s="18">
        <v>1000000</v>
      </c>
      <c r="E599" s="18">
        <v>0</v>
      </c>
      <c r="F599" s="18">
        <v>0</v>
      </c>
      <c r="G599" s="18">
        <f t="shared" si="148"/>
        <v>0</v>
      </c>
      <c r="H599" s="19">
        <v>0</v>
      </c>
    </row>
    <row r="600" spans="1:8" ht="48.75" customHeight="1" outlineLevel="3" x14ac:dyDescent="0.2">
      <c r="A600" s="42" t="s">
        <v>585</v>
      </c>
      <c r="B600" s="31" t="s">
        <v>579</v>
      </c>
      <c r="C600" s="31" t="s">
        <v>8</v>
      </c>
      <c r="D600" s="18">
        <f>D601</f>
        <v>1000000</v>
      </c>
      <c r="E600" s="18">
        <f t="shared" ref="E600:F601" si="155">E601</f>
        <v>0</v>
      </c>
      <c r="F600" s="18">
        <f t="shared" si="155"/>
        <v>0</v>
      </c>
      <c r="G600" s="18">
        <f t="shared" si="148"/>
        <v>0</v>
      </c>
      <c r="H600" s="19">
        <v>0</v>
      </c>
    </row>
    <row r="601" spans="1:8" ht="48.75" customHeight="1" outlineLevel="3" x14ac:dyDescent="0.2">
      <c r="A601" s="20" t="s">
        <v>11</v>
      </c>
      <c r="B601" s="31" t="s">
        <v>579</v>
      </c>
      <c r="C601" s="31" t="s">
        <v>12</v>
      </c>
      <c r="D601" s="18">
        <f>D602</f>
        <v>1000000</v>
      </c>
      <c r="E601" s="18">
        <f t="shared" si="155"/>
        <v>0</v>
      </c>
      <c r="F601" s="18">
        <f t="shared" si="155"/>
        <v>0</v>
      </c>
      <c r="G601" s="18">
        <f t="shared" si="148"/>
        <v>0</v>
      </c>
      <c r="H601" s="19">
        <v>0</v>
      </c>
    </row>
    <row r="602" spans="1:8" ht="48.75" customHeight="1" outlineLevel="3" x14ac:dyDescent="0.2">
      <c r="A602" s="20" t="s">
        <v>50</v>
      </c>
      <c r="B602" s="31" t="s">
        <v>579</v>
      </c>
      <c r="C602" s="31" t="s">
        <v>14</v>
      </c>
      <c r="D602" s="18">
        <v>1000000</v>
      </c>
      <c r="E602" s="18">
        <v>0</v>
      </c>
      <c r="F602" s="18">
        <v>0</v>
      </c>
      <c r="G602" s="18">
        <f t="shared" si="148"/>
        <v>0</v>
      </c>
      <c r="H602" s="19">
        <v>0</v>
      </c>
    </row>
    <row r="603" spans="1:8" ht="48.75" customHeight="1" outlineLevel="3" x14ac:dyDescent="0.2">
      <c r="A603" s="42" t="s">
        <v>586</v>
      </c>
      <c r="B603" s="31" t="s">
        <v>580</v>
      </c>
      <c r="C603" s="31" t="s">
        <v>8</v>
      </c>
      <c r="D603" s="18">
        <f>D604</f>
        <v>1000000</v>
      </c>
      <c r="E603" s="18">
        <f t="shared" ref="E603:F604" si="156">E604</f>
        <v>995000</v>
      </c>
      <c r="F603" s="18">
        <f t="shared" si="156"/>
        <v>0</v>
      </c>
      <c r="G603" s="18">
        <f t="shared" si="148"/>
        <v>99.5</v>
      </c>
      <c r="H603" s="19">
        <v>0</v>
      </c>
    </row>
    <row r="604" spans="1:8" ht="48.75" customHeight="1" outlineLevel="3" x14ac:dyDescent="0.2">
      <c r="A604" s="20" t="s">
        <v>11</v>
      </c>
      <c r="B604" s="31" t="s">
        <v>580</v>
      </c>
      <c r="C604" s="31" t="s">
        <v>12</v>
      </c>
      <c r="D604" s="18">
        <f>D605</f>
        <v>1000000</v>
      </c>
      <c r="E604" s="18">
        <f t="shared" si="156"/>
        <v>995000</v>
      </c>
      <c r="F604" s="18">
        <f t="shared" si="156"/>
        <v>0</v>
      </c>
      <c r="G604" s="18">
        <f t="shared" si="148"/>
        <v>99.5</v>
      </c>
      <c r="H604" s="19">
        <v>0</v>
      </c>
    </row>
    <row r="605" spans="1:8" ht="48.75" customHeight="1" outlineLevel="3" x14ac:dyDescent="0.2">
      <c r="A605" s="20" t="s">
        <v>50</v>
      </c>
      <c r="B605" s="31" t="s">
        <v>580</v>
      </c>
      <c r="C605" s="31" t="s">
        <v>14</v>
      </c>
      <c r="D605" s="18">
        <v>1000000</v>
      </c>
      <c r="E605" s="18">
        <v>995000</v>
      </c>
      <c r="F605" s="18">
        <v>0</v>
      </c>
      <c r="G605" s="18">
        <f t="shared" si="148"/>
        <v>99.5</v>
      </c>
      <c r="H605" s="19">
        <v>0</v>
      </c>
    </row>
    <row r="606" spans="1:8" ht="48.75" customHeight="1" outlineLevel="3" x14ac:dyDescent="0.2">
      <c r="A606" s="42" t="s">
        <v>587</v>
      </c>
      <c r="B606" s="31" t="s">
        <v>581</v>
      </c>
      <c r="C606" s="31" t="s">
        <v>8</v>
      </c>
      <c r="D606" s="18">
        <f>D607</f>
        <v>1000000</v>
      </c>
      <c r="E606" s="18">
        <f t="shared" ref="E606:F607" si="157">E607</f>
        <v>0</v>
      </c>
      <c r="F606" s="18">
        <f t="shared" si="157"/>
        <v>0</v>
      </c>
      <c r="G606" s="18">
        <f t="shared" si="148"/>
        <v>0</v>
      </c>
      <c r="H606" s="19">
        <v>0</v>
      </c>
    </row>
    <row r="607" spans="1:8" ht="48.75" customHeight="1" outlineLevel="3" x14ac:dyDescent="0.2">
      <c r="A607" s="20" t="s">
        <v>11</v>
      </c>
      <c r="B607" s="31" t="s">
        <v>581</v>
      </c>
      <c r="C607" s="31" t="s">
        <v>12</v>
      </c>
      <c r="D607" s="18">
        <f>D608</f>
        <v>1000000</v>
      </c>
      <c r="E607" s="18">
        <f t="shared" si="157"/>
        <v>0</v>
      </c>
      <c r="F607" s="18">
        <f t="shared" si="157"/>
        <v>0</v>
      </c>
      <c r="G607" s="18">
        <f t="shared" si="148"/>
        <v>0</v>
      </c>
      <c r="H607" s="19">
        <v>0</v>
      </c>
    </row>
    <row r="608" spans="1:8" ht="48.75" customHeight="1" outlineLevel="3" x14ac:dyDescent="0.2">
      <c r="A608" s="20" t="s">
        <v>50</v>
      </c>
      <c r="B608" s="31" t="s">
        <v>581</v>
      </c>
      <c r="C608" s="31" t="s">
        <v>14</v>
      </c>
      <c r="D608" s="18">
        <v>1000000</v>
      </c>
      <c r="E608" s="18">
        <v>0</v>
      </c>
      <c r="F608" s="18">
        <v>0</v>
      </c>
      <c r="G608" s="18">
        <f t="shared" si="148"/>
        <v>0</v>
      </c>
      <c r="H608" s="19">
        <v>0</v>
      </c>
    </row>
    <row r="609" spans="1:8" ht="48.75" customHeight="1" outlineLevel="3" x14ac:dyDescent="0.2">
      <c r="A609" s="42" t="s">
        <v>588</v>
      </c>
      <c r="B609" s="31" t="s">
        <v>582</v>
      </c>
      <c r="C609" s="31" t="s">
        <v>8</v>
      </c>
      <c r="D609" s="18">
        <f>D610</f>
        <v>1000000</v>
      </c>
      <c r="E609" s="18">
        <f t="shared" ref="E609:F610" si="158">E610</f>
        <v>0</v>
      </c>
      <c r="F609" s="18">
        <f t="shared" si="158"/>
        <v>0</v>
      </c>
      <c r="G609" s="18">
        <f t="shared" si="148"/>
        <v>0</v>
      </c>
      <c r="H609" s="19">
        <v>0</v>
      </c>
    </row>
    <row r="610" spans="1:8" ht="48.75" customHeight="1" outlineLevel="3" x14ac:dyDescent="0.2">
      <c r="A610" s="20" t="s">
        <v>11</v>
      </c>
      <c r="B610" s="31" t="s">
        <v>582</v>
      </c>
      <c r="C610" s="31" t="s">
        <v>12</v>
      </c>
      <c r="D610" s="18">
        <f>D611</f>
        <v>1000000</v>
      </c>
      <c r="E610" s="18">
        <f t="shared" si="158"/>
        <v>0</v>
      </c>
      <c r="F610" s="18">
        <f t="shared" si="158"/>
        <v>0</v>
      </c>
      <c r="G610" s="18">
        <f t="shared" si="148"/>
        <v>0</v>
      </c>
      <c r="H610" s="19">
        <v>0</v>
      </c>
    </row>
    <row r="611" spans="1:8" ht="48.75" customHeight="1" outlineLevel="3" x14ac:dyDescent="0.2">
      <c r="A611" s="20" t="s">
        <v>50</v>
      </c>
      <c r="B611" s="31" t="s">
        <v>582</v>
      </c>
      <c r="C611" s="31" t="s">
        <v>14</v>
      </c>
      <c r="D611" s="18">
        <v>1000000</v>
      </c>
      <c r="E611" s="18">
        <v>0</v>
      </c>
      <c r="F611" s="18">
        <v>0</v>
      </c>
      <c r="G611" s="18">
        <f t="shared" si="148"/>
        <v>0</v>
      </c>
      <c r="H611" s="19">
        <v>0</v>
      </c>
    </row>
    <row r="612" spans="1:8" ht="34.5" customHeight="1" outlineLevel="3" x14ac:dyDescent="0.2">
      <c r="A612" s="27" t="s">
        <v>494</v>
      </c>
      <c r="B612" s="31" t="s">
        <v>495</v>
      </c>
      <c r="C612" s="31" t="s">
        <v>8</v>
      </c>
      <c r="D612" s="18">
        <f t="shared" ref="D612:F613" si="159">D613</f>
        <v>0</v>
      </c>
      <c r="E612" s="18">
        <f t="shared" si="159"/>
        <v>0</v>
      </c>
      <c r="F612" s="18">
        <f t="shared" si="159"/>
        <v>0</v>
      </c>
      <c r="G612" s="18">
        <v>0</v>
      </c>
      <c r="H612" s="19">
        <v>0</v>
      </c>
    </row>
    <row r="613" spans="1:8" ht="39.75" customHeight="1" outlineLevel="3" x14ac:dyDescent="0.2">
      <c r="A613" s="20" t="s">
        <v>11</v>
      </c>
      <c r="B613" s="31" t="s">
        <v>495</v>
      </c>
      <c r="C613" s="31" t="s">
        <v>12</v>
      </c>
      <c r="D613" s="18">
        <f t="shared" si="159"/>
        <v>0</v>
      </c>
      <c r="E613" s="18">
        <f t="shared" si="159"/>
        <v>0</v>
      </c>
      <c r="F613" s="18">
        <f t="shared" si="159"/>
        <v>0</v>
      </c>
      <c r="G613" s="18">
        <v>0</v>
      </c>
      <c r="H613" s="19">
        <v>0</v>
      </c>
    </row>
    <row r="614" spans="1:8" ht="34.5" customHeight="1" outlineLevel="3" x14ac:dyDescent="0.2">
      <c r="A614" s="20" t="s">
        <v>50</v>
      </c>
      <c r="B614" s="31" t="s">
        <v>495</v>
      </c>
      <c r="C614" s="31" t="s">
        <v>14</v>
      </c>
      <c r="D614" s="18">
        <v>0</v>
      </c>
      <c r="E614" s="18">
        <v>0</v>
      </c>
      <c r="F614" s="18">
        <v>0</v>
      </c>
      <c r="G614" s="18">
        <v>0</v>
      </c>
      <c r="H614" s="19">
        <v>0</v>
      </c>
    </row>
    <row r="615" spans="1:8" s="15" customFormat="1" ht="38.25" customHeight="1" x14ac:dyDescent="0.2">
      <c r="A615" s="67" t="s">
        <v>496</v>
      </c>
      <c r="B615" s="68" t="s">
        <v>497</v>
      </c>
      <c r="C615" s="68" t="s">
        <v>8</v>
      </c>
      <c r="D615" s="13">
        <f t="shared" ref="D615:F618" si="160">D616</f>
        <v>300000</v>
      </c>
      <c r="E615" s="13">
        <f t="shared" si="160"/>
        <v>0</v>
      </c>
      <c r="F615" s="13">
        <f t="shared" si="160"/>
        <v>100000</v>
      </c>
      <c r="G615" s="13">
        <f t="shared" si="148"/>
        <v>0</v>
      </c>
      <c r="H615" s="14">
        <f t="shared" si="149"/>
        <v>0</v>
      </c>
    </row>
    <row r="616" spans="1:8" s="41" customFormat="1" ht="38.25" customHeight="1" x14ac:dyDescent="0.2">
      <c r="A616" s="44" t="s">
        <v>498</v>
      </c>
      <c r="B616" s="48" t="s">
        <v>499</v>
      </c>
      <c r="C616" s="48" t="s">
        <v>8</v>
      </c>
      <c r="D616" s="35">
        <f>D617</f>
        <v>300000</v>
      </c>
      <c r="E616" s="35">
        <f t="shared" si="160"/>
        <v>0</v>
      </c>
      <c r="F616" s="35">
        <f t="shared" si="160"/>
        <v>100000</v>
      </c>
      <c r="G616" s="35">
        <f t="shared" si="148"/>
        <v>0</v>
      </c>
      <c r="H616" s="36">
        <f t="shared" si="149"/>
        <v>0</v>
      </c>
    </row>
    <row r="617" spans="1:8" ht="38.25" customHeight="1" x14ac:dyDescent="0.2">
      <c r="A617" s="25" t="s">
        <v>500</v>
      </c>
      <c r="B617" s="26" t="s">
        <v>501</v>
      </c>
      <c r="C617" s="26" t="s">
        <v>8</v>
      </c>
      <c r="D617" s="18">
        <f t="shared" si="160"/>
        <v>300000</v>
      </c>
      <c r="E617" s="18">
        <f t="shared" si="160"/>
        <v>0</v>
      </c>
      <c r="F617" s="18">
        <f t="shared" si="160"/>
        <v>100000</v>
      </c>
      <c r="G617" s="18">
        <f t="shared" si="148"/>
        <v>0</v>
      </c>
      <c r="H617" s="19">
        <f t="shared" si="149"/>
        <v>0</v>
      </c>
    </row>
    <row r="618" spans="1:8" ht="38.25" customHeight="1" x14ac:dyDescent="0.2">
      <c r="A618" s="16" t="s">
        <v>26</v>
      </c>
      <c r="B618" s="26" t="s">
        <v>501</v>
      </c>
      <c r="C618" s="26" t="s">
        <v>27</v>
      </c>
      <c r="D618" s="18">
        <f t="shared" si="160"/>
        <v>300000</v>
      </c>
      <c r="E618" s="18">
        <f t="shared" si="160"/>
        <v>0</v>
      </c>
      <c r="F618" s="18">
        <f t="shared" si="160"/>
        <v>100000</v>
      </c>
      <c r="G618" s="18">
        <f t="shared" si="148"/>
        <v>0</v>
      </c>
      <c r="H618" s="19">
        <f t="shared" si="149"/>
        <v>0</v>
      </c>
    </row>
    <row r="619" spans="1:8" ht="53.25" customHeight="1" x14ac:dyDescent="0.2">
      <c r="A619" s="16" t="s">
        <v>492</v>
      </c>
      <c r="B619" s="26" t="s">
        <v>501</v>
      </c>
      <c r="C619" s="26" t="s">
        <v>493</v>
      </c>
      <c r="D619" s="18">
        <v>300000</v>
      </c>
      <c r="E619" s="18">
        <v>0</v>
      </c>
      <c r="F619" s="18">
        <v>100000</v>
      </c>
      <c r="G619" s="18">
        <f t="shared" si="148"/>
        <v>0</v>
      </c>
      <c r="H619" s="19">
        <f t="shared" si="149"/>
        <v>0</v>
      </c>
    </row>
    <row r="620" spans="1:8" s="15" customFormat="1" ht="32.25" customHeight="1" x14ac:dyDescent="0.2">
      <c r="A620" s="69" t="s">
        <v>502</v>
      </c>
      <c r="B620" s="66" t="s">
        <v>503</v>
      </c>
      <c r="C620" s="66" t="s">
        <v>8</v>
      </c>
      <c r="D620" s="70">
        <f>D621</f>
        <v>199211164.34</v>
      </c>
      <c r="E620" s="70">
        <f t="shared" ref="E620" si="161">E621</f>
        <v>127481129.57000002</v>
      </c>
      <c r="F620" s="70">
        <f>F621</f>
        <v>120285017.61000001</v>
      </c>
      <c r="G620" s="13">
        <f t="shared" si="148"/>
        <v>63.992964446723441</v>
      </c>
      <c r="H620" s="14">
        <f t="shared" si="149"/>
        <v>105.98255053121575</v>
      </c>
    </row>
    <row r="621" spans="1:8" ht="38.25" customHeight="1" outlineLevel="5" x14ac:dyDescent="0.2">
      <c r="A621" s="42" t="s">
        <v>504</v>
      </c>
      <c r="B621" s="31" t="s">
        <v>505</v>
      </c>
      <c r="C621" s="31" t="s">
        <v>8</v>
      </c>
      <c r="D621" s="18">
        <f>D622+D629+D635+D638+D641+D648+D651+D654+D657+D660+D663+D666+D673+D680+D685+D690+D693+D698+D703+D706+D709+D714+D632</f>
        <v>199211164.34</v>
      </c>
      <c r="E621" s="18">
        <f>E622+E629+E635+E638+E641+E648+E651+E654+E657+E660+E663+E666+E673+E680+E685+E690+E693+E698+E703+E706+E709+E714+E632</f>
        <v>127481129.57000002</v>
      </c>
      <c r="F621" s="18">
        <f>F622+F629+F635+F638+F641+F648+F651+F654+F657+F660+F663+F666+F673+F680+F685+F690+F693+F698+F703+F706+F709+F714</f>
        <v>120285017.61000001</v>
      </c>
      <c r="G621" s="18">
        <f t="shared" si="148"/>
        <v>63.992964446723441</v>
      </c>
      <c r="H621" s="19">
        <f t="shared" si="149"/>
        <v>105.98255053121575</v>
      </c>
    </row>
    <row r="622" spans="1:8" ht="33" customHeight="1" outlineLevel="3" x14ac:dyDescent="0.2">
      <c r="A622" s="27" t="s">
        <v>506</v>
      </c>
      <c r="B622" s="31" t="s">
        <v>507</v>
      </c>
      <c r="C622" s="26" t="s">
        <v>8</v>
      </c>
      <c r="D622" s="18">
        <f>D623+D625+D627</f>
        <v>13258500</v>
      </c>
      <c r="E622" s="18">
        <f>E623+E625+E627</f>
        <v>2347332.5</v>
      </c>
      <c r="F622" s="18">
        <f>F623+F625+F627</f>
        <v>1709447.19</v>
      </c>
      <c r="G622" s="18">
        <f t="shared" si="148"/>
        <v>17.704359467511406</v>
      </c>
      <c r="H622" s="19">
        <f t="shared" si="149"/>
        <v>137.31529781858896</v>
      </c>
    </row>
    <row r="623" spans="1:8" ht="31.5" customHeight="1" outlineLevel="3" x14ac:dyDescent="0.2">
      <c r="A623" s="16" t="s">
        <v>11</v>
      </c>
      <c r="B623" s="37" t="s">
        <v>507</v>
      </c>
      <c r="C623" s="37" t="s">
        <v>12</v>
      </c>
      <c r="D623" s="18">
        <f>D624</f>
        <v>1628915.5</v>
      </c>
      <c r="E623" s="18">
        <f>E624</f>
        <v>1457332.5</v>
      </c>
      <c r="F623" s="18">
        <f>F624</f>
        <v>1709447.19</v>
      </c>
      <c r="G623" s="18">
        <f t="shared" si="148"/>
        <v>89.466427202638812</v>
      </c>
      <c r="H623" s="19">
        <f t="shared" si="149"/>
        <v>85.251683030933535</v>
      </c>
    </row>
    <row r="624" spans="1:8" ht="31.5" customHeight="1" outlineLevel="3" x14ac:dyDescent="0.2">
      <c r="A624" s="16" t="s">
        <v>13</v>
      </c>
      <c r="B624" s="37" t="s">
        <v>507</v>
      </c>
      <c r="C624" s="37" t="s">
        <v>14</v>
      </c>
      <c r="D624" s="18">
        <v>1628915.5</v>
      </c>
      <c r="E624" s="18">
        <v>1457332.5</v>
      </c>
      <c r="F624" s="18">
        <v>1709447.19</v>
      </c>
      <c r="G624" s="18">
        <f t="shared" si="148"/>
        <v>89.466427202638812</v>
      </c>
      <c r="H624" s="19">
        <f t="shared" si="149"/>
        <v>85.251683030933535</v>
      </c>
    </row>
    <row r="625" spans="1:8" ht="24" customHeight="1" x14ac:dyDescent="0.2">
      <c r="A625" s="27" t="s">
        <v>301</v>
      </c>
      <c r="B625" s="26" t="s">
        <v>507</v>
      </c>
      <c r="C625" s="26" t="s">
        <v>302</v>
      </c>
      <c r="D625" s="18">
        <f>D626</f>
        <v>890000</v>
      </c>
      <c r="E625" s="18">
        <f>E626</f>
        <v>890000</v>
      </c>
      <c r="F625" s="18">
        <f>F626</f>
        <v>0</v>
      </c>
      <c r="G625" s="18">
        <f t="shared" si="148"/>
        <v>100</v>
      </c>
      <c r="H625" s="19">
        <v>0</v>
      </c>
    </row>
    <row r="626" spans="1:8" ht="32.25" customHeight="1" x14ac:dyDescent="0.2">
      <c r="A626" s="27" t="s">
        <v>303</v>
      </c>
      <c r="B626" s="26" t="s">
        <v>507</v>
      </c>
      <c r="C626" s="26" t="s">
        <v>304</v>
      </c>
      <c r="D626" s="18">
        <v>890000</v>
      </c>
      <c r="E626" s="18">
        <v>890000</v>
      </c>
      <c r="F626" s="18">
        <v>0</v>
      </c>
      <c r="G626" s="18">
        <f t="shared" si="148"/>
        <v>100</v>
      </c>
      <c r="H626" s="19">
        <v>0</v>
      </c>
    </row>
    <row r="627" spans="1:8" ht="24" customHeight="1" outlineLevel="3" x14ac:dyDescent="0.2">
      <c r="A627" s="42" t="s">
        <v>96</v>
      </c>
      <c r="B627" s="31" t="s">
        <v>507</v>
      </c>
      <c r="C627" s="31" t="s">
        <v>97</v>
      </c>
      <c r="D627" s="18">
        <f>D628</f>
        <v>10739584.5</v>
      </c>
      <c r="E627" s="18">
        <f>E628</f>
        <v>0</v>
      </c>
      <c r="F627" s="18">
        <f>F628</f>
        <v>0</v>
      </c>
      <c r="G627" s="18">
        <f t="shared" si="148"/>
        <v>0</v>
      </c>
      <c r="H627" s="19">
        <v>0</v>
      </c>
    </row>
    <row r="628" spans="1:8" ht="21.75" customHeight="1" outlineLevel="1" x14ac:dyDescent="0.2">
      <c r="A628" s="27" t="s">
        <v>508</v>
      </c>
      <c r="B628" s="31" t="s">
        <v>507</v>
      </c>
      <c r="C628" s="26" t="s">
        <v>509</v>
      </c>
      <c r="D628" s="18">
        <v>10739584.5</v>
      </c>
      <c r="E628" s="19">
        <v>0</v>
      </c>
      <c r="F628" s="18">
        <v>0</v>
      </c>
      <c r="G628" s="18">
        <f t="shared" si="148"/>
        <v>0</v>
      </c>
      <c r="H628" s="19">
        <v>0</v>
      </c>
    </row>
    <row r="629" spans="1:8" ht="36.75" customHeight="1" x14ac:dyDescent="0.2">
      <c r="A629" s="27" t="s">
        <v>510</v>
      </c>
      <c r="B629" s="31" t="s">
        <v>511</v>
      </c>
      <c r="C629" s="26" t="s">
        <v>8</v>
      </c>
      <c r="D629" s="18">
        <f t="shared" ref="D629:F630" si="162">D630</f>
        <v>66123.5</v>
      </c>
      <c r="E629" s="18">
        <f t="shared" si="162"/>
        <v>66123.5</v>
      </c>
      <c r="F629" s="18">
        <f t="shared" si="162"/>
        <v>215892</v>
      </c>
      <c r="G629" s="18">
        <f t="shared" si="148"/>
        <v>100</v>
      </c>
      <c r="H629" s="19">
        <f t="shared" si="149"/>
        <v>30.628045504233597</v>
      </c>
    </row>
    <row r="630" spans="1:8" ht="23.25" customHeight="1" x14ac:dyDescent="0.2">
      <c r="A630" s="27" t="s">
        <v>96</v>
      </c>
      <c r="B630" s="31" t="s">
        <v>511</v>
      </c>
      <c r="C630" s="26" t="s">
        <v>97</v>
      </c>
      <c r="D630" s="18">
        <f t="shared" si="162"/>
        <v>66123.5</v>
      </c>
      <c r="E630" s="18">
        <f t="shared" si="162"/>
        <v>66123.5</v>
      </c>
      <c r="F630" s="18">
        <f t="shared" si="162"/>
        <v>215892</v>
      </c>
      <c r="G630" s="18">
        <f t="shared" si="148"/>
        <v>100</v>
      </c>
      <c r="H630" s="19">
        <f t="shared" si="149"/>
        <v>30.628045504233597</v>
      </c>
    </row>
    <row r="631" spans="1:8" ht="23.25" customHeight="1" x14ac:dyDescent="0.2">
      <c r="A631" s="27" t="s">
        <v>512</v>
      </c>
      <c r="B631" s="31" t="s">
        <v>511</v>
      </c>
      <c r="C631" s="26" t="s">
        <v>513</v>
      </c>
      <c r="D631" s="18">
        <v>66123.5</v>
      </c>
      <c r="E631" s="18">
        <v>66123.5</v>
      </c>
      <c r="F631" s="18">
        <v>215892</v>
      </c>
      <c r="G631" s="18">
        <f t="shared" si="148"/>
        <v>100</v>
      </c>
      <c r="H631" s="19">
        <f t="shared" si="149"/>
        <v>30.628045504233597</v>
      </c>
    </row>
    <row r="632" spans="1:8" ht="23.25" customHeight="1" x14ac:dyDescent="0.2">
      <c r="A632" s="27" t="s">
        <v>568</v>
      </c>
      <c r="B632" s="31" t="s">
        <v>566</v>
      </c>
      <c r="C632" s="26" t="s">
        <v>8</v>
      </c>
      <c r="D632" s="18">
        <f t="shared" ref="D632:F633" si="163">D633</f>
        <v>1070300</v>
      </c>
      <c r="E632" s="18">
        <f t="shared" si="163"/>
        <v>1070300</v>
      </c>
      <c r="F632" s="18">
        <f t="shared" si="163"/>
        <v>0</v>
      </c>
      <c r="G632" s="18">
        <f t="shared" si="148"/>
        <v>100</v>
      </c>
      <c r="H632" s="19">
        <v>0</v>
      </c>
    </row>
    <row r="633" spans="1:8" ht="23.25" customHeight="1" x14ac:dyDescent="0.2">
      <c r="A633" s="42" t="s">
        <v>96</v>
      </c>
      <c r="B633" s="31" t="s">
        <v>566</v>
      </c>
      <c r="C633" s="26" t="s">
        <v>97</v>
      </c>
      <c r="D633" s="18">
        <f t="shared" si="163"/>
        <v>1070300</v>
      </c>
      <c r="E633" s="18">
        <f t="shared" si="163"/>
        <v>1070300</v>
      </c>
      <c r="F633" s="18">
        <f t="shared" si="163"/>
        <v>0</v>
      </c>
      <c r="G633" s="18">
        <f t="shared" si="148"/>
        <v>100</v>
      </c>
      <c r="H633" s="19">
        <v>0</v>
      </c>
    </row>
    <row r="634" spans="1:8" ht="23.25" customHeight="1" x14ac:dyDescent="0.2">
      <c r="A634" s="27" t="s">
        <v>569</v>
      </c>
      <c r="B634" s="31" t="s">
        <v>566</v>
      </c>
      <c r="C634" s="26" t="s">
        <v>567</v>
      </c>
      <c r="D634" s="18">
        <v>1070300</v>
      </c>
      <c r="E634" s="18">
        <v>1070300</v>
      </c>
      <c r="F634" s="18">
        <v>0</v>
      </c>
      <c r="G634" s="18">
        <f t="shared" si="148"/>
        <v>100</v>
      </c>
      <c r="H634" s="19">
        <v>0</v>
      </c>
    </row>
    <row r="635" spans="1:8" ht="19.5" customHeight="1" x14ac:dyDescent="0.2">
      <c r="A635" s="27" t="s">
        <v>514</v>
      </c>
      <c r="B635" s="31" t="s">
        <v>515</v>
      </c>
      <c r="C635" s="31" t="s">
        <v>8</v>
      </c>
      <c r="D635" s="38">
        <f t="shared" ref="D635:F636" si="164">D636</f>
        <v>3495479</v>
      </c>
      <c r="E635" s="38">
        <f t="shared" si="164"/>
        <v>2617184.4</v>
      </c>
      <c r="F635" s="38">
        <f t="shared" si="164"/>
        <v>2290901.27</v>
      </c>
      <c r="G635" s="18">
        <f t="shared" si="148"/>
        <v>74.87341219901478</v>
      </c>
      <c r="H635" s="19">
        <f t="shared" si="149"/>
        <v>114.24256620190359</v>
      </c>
    </row>
    <row r="636" spans="1:8" ht="54.75" customHeight="1" x14ac:dyDescent="0.2">
      <c r="A636" s="27" t="s">
        <v>22</v>
      </c>
      <c r="B636" s="31" t="s">
        <v>515</v>
      </c>
      <c r="C636" s="31" t="s">
        <v>23</v>
      </c>
      <c r="D636" s="38">
        <f t="shared" si="164"/>
        <v>3495479</v>
      </c>
      <c r="E636" s="38">
        <f t="shared" si="164"/>
        <v>2617184.4</v>
      </c>
      <c r="F636" s="38">
        <f t="shared" si="164"/>
        <v>2290901.27</v>
      </c>
      <c r="G636" s="18">
        <f t="shared" si="148"/>
        <v>74.87341219901478</v>
      </c>
      <c r="H636" s="19">
        <f t="shared" si="149"/>
        <v>114.24256620190359</v>
      </c>
    </row>
    <row r="637" spans="1:8" ht="30.75" customHeight="1" x14ac:dyDescent="0.2">
      <c r="A637" s="27" t="s">
        <v>24</v>
      </c>
      <c r="B637" s="31" t="s">
        <v>515</v>
      </c>
      <c r="C637" s="31" t="s">
        <v>25</v>
      </c>
      <c r="D637" s="38">
        <v>3495479</v>
      </c>
      <c r="E637" s="38">
        <v>2617184.4</v>
      </c>
      <c r="F637" s="38">
        <v>2290901.27</v>
      </c>
      <c r="G637" s="18">
        <f t="shared" si="148"/>
        <v>74.87341219901478</v>
      </c>
      <c r="H637" s="19">
        <f t="shared" si="149"/>
        <v>114.24256620190359</v>
      </c>
    </row>
    <row r="638" spans="1:8" ht="33.75" customHeight="1" x14ac:dyDescent="0.2">
      <c r="A638" s="20" t="s">
        <v>516</v>
      </c>
      <c r="B638" s="37" t="s">
        <v>517</v>
      </c>
      <c r="C638" s="17" t="s">
        <v>8</v>
      </c>
      <c r="D638" s="18">
        <f t="shared" ref="D638:F639" si="165">D639</f>
        <v>3215841</v>
      </c>
      <c r="E638" s="18">
        <f t="shared" si="165"/>
        <v>2477781.4900000002</v>
      </c>
      <c r="F638" s="18">
        <f t="shared" si="165"/>
        <v>1987748.23</v>
      </c>
      <c r="G638" s="18">
        <f t="shared" si="148"/>
        <v>77.049253678897685</v>
      </c>
      <c r="H638" s="19">
        <f t="shared" si="149"/>
        <v>124.65268249792381</v>
      </c>
    </row>
    <row r="639" spans="1:8" ht="58.5" customHeight="1" x14ac:dyDescent="0.2">
      <c r="A639" s="27" t="s">
        <v>22</v>
      </c>
      <c r="B639" s="31" t="s">
        <v>517</v>
      </c>
      <c r="C639" s="26" t="s">
        <v>23</v>
      </c>
      <c r="D639" s="18">
        <f t="shared" si="165"/>
        <v>3215841</v>
      </c>
      <c r="E639" s="18">
        <f t="shared" si="165"/>
        <v>2477781.4900000002</v>
      </c>
      <c r="F639" s="18">
        <f t="shared" si="165"/>
        <v>1987748.23</v>
      </c>
      <c r="G639" s="18">
        <f t="shared" si="148"/>
        <v>77.049253678897685</v>
      </c>
      <c r="H639" s="19">
        <f t="shared" si="149"/>
        <v>124.65268249792381</v>
      </c>
    </row>
    <row r="640" spans="1:8" ht="34.5" customHeight="1" x14ac:dyDescent="0.2">
      <c r="A640" s="27" t="s">
        <v>24</v>
      </c>
      <c r="B640" s="31" t="s">
        <v>517</v>
      </c>
      <c r="C640" s="26" t="s">
        <v>25</v>
      </c>
      <c r="D640" s="18">
        <v>3215841</v>
      </c>
      <c r="E640" s="18">
        <v>2477781.4900000002</v>
      </c>
      <c r="F640" s="18">
        <v>1987748.23</v>
      </c>
      <c r="G640" s="18">
        <f t="shared" si="148"/>
        <v>77.049253678897685</v>
      </c>
      <c r="H640" s="19">
        <f t="shared" si="149"/>
        <v>124.65268249792381</v>
      </c>
    </row>
    <row r="641" spans="1:8" ht="30.75" customHeight="1" x14ac:dyDescent="0.2">
      <c r="A641" s="20" t="s">
        <v>233</v>
      </c>
      <c r="B641" s="37" t="s">
        <v>518</v>
      </c>
      <c r="C641" s="17" t="s">
        <v>8</v>
      </c>
      <c r="D641" s="18">
        <f>D642+D644+D646</f>
        <v>83143077.940000013</v>
      </c>
      <c r="E641" s="18">
        <f>E642+E644+E646</f>
        <v>53708937.789999999</v>
      </c>
      <c r="F641" s="18">
        <f>F642+F644+F646</f>
        <v>41735061.729999997</v>
      </c>
      <c r="G641" s="18">
        <f t="shared" si="148"/>
        <v>64.598207235915567</v>
      </c>
      <c r="H641" s="19">
        <f t="shared" si="149"/>
        <v>128.69020809760283</v>
      </c>
    </row>
    <row r="642" spans="1:8" ht="56.25" customHeight="1" outlineLevel="1" x14ac:dyDescent="0.2">
      <c r="A642" s="27" t="s">
        <v>22</v>
      </c>
      <c r="B642" s="31" t="s">
        <v>518</v>
      </c>
      <c r="C642" s="26" t="s">
        <v>23</v>
      </c>
      <c r="D642" s="18">
        <f>D643</f>
        <v>82782578.180000007</v>
      </c>
      <c r="E642" s="18">
        <f>E643</f>
        <v>53529593.340000004</v>
      </c>
      <c r="F642" s="18">
        <f>F643</f>
        <v>41603723.789999999</v>
      </c>
      <c r="G642" s="18">
        <f t="shared" si="148"/>
        <v>64.662872933972679</v>
      </c>
      <c r="H642" s="19">
        <f t="shared" si="149"/>
        <v>128.66538969010881</v>
      </c>
    </row>
    <row r="643" spans="1:8" ht="33" customHeight="1" outlineLevel="2" x14ac:dyDescent="0.2">
      <c r="A643" s="27" t="s">
        <v>24</v>
      </c>
      <c r="B643" s="31" t="s">
        <v>518</v>
      </c>
      <c r="C643" s="26" t="s">
        <v>25</v>
      </c>
      <c r="D643" s="18">
        <v>82782578.180000007</v>
      </c>
      <c r="E643" s="18">
        <v>53529593.340000004</v>
      </c>
      <c r="F643" s="18">
        <v>41603723.789999999</v>
      </c>
      <c r="G643" s="18">
        <f t="shared" si="148"/>
        <v>64.662872933972679</v>
      </c>
      <c r="H643" s="19">
        <f t="shared" si="149"/>
        <v>128.66538969010881</v>
      </c>
    </row>
    <row r="644" spans="1:8" ht="30.75" customHeight="1" x14ac:dyDescent="0.2">
      <c r="A644" s="27" t="s">
        <v>11</v>
      </c>
      <c r="B644" s="31" t="s">
        <v>518</v>
      </c>
      <c r="C644" s="26" t="s">
        <v>12</v>
      </c>
      <c r="D644" s="18">
        <f>D645</f>
        <v>218999.76</v>
      </c>
      <c r="E644" s="18">
        <f>E645</f>
        <v>63155.3</v>
      </c>
      <c r="F644" s="18">
        <f>F645</f>
        <v>17200.86</v>
      </c>
      <c r="G644" s="18">
        <f t="shared" si="148"/>
        <v>28.838068133042704</v>
      </c>
      <c r="H644" s="19">
        <f t="shared" si="149"/>
        <v>367.1636185632579</v>
      </c>
    </row>
    <row r="645" spans="1:8" ht="34.5" customHeight="1" x14ac:dyDescent="0.2">
      <c r="A645" s="27" t="s">
        <v>13</v>
      </c>
      <c r="B645" s="31" t="s">
        <v>518</v>
      </c>
      <c r="C645" s="26" t="s">
        <v>14</v>
      </c>
      <c r="D645" s="18">
        <v>218999.76</v>
      </c>
      <c r="E645" s="18">
        <v>63155.3</v>
      </c>
      <c r="F645" s="18">
        <v>17200.86</v>
      </c>
      <c r="G645" s="18">
        <f t="shared" si="148"/>
        <v>28.838068133042704</v>
      </c>
      <c r="H645" s="19">
        <f t="shared" si="149"/>
        <v>367.1636185632579</v>
      </c>
    </row>
    <row r="646" spans="1:8" ht="20.25" customHeight="1" outlineLevel="3" x14ac:dyDescent="0.2">
      <c r="A646" s="61" t="s">
        <v>96</v>
      </c>
      <c r="B646" s="37" t="s">
        <v>518</v>
      </c>
      <c r="C646" s="37" t="s">
        <v>97</v>
      </c>
      <c r="D646" s="18">
        <f>D647</f>
        <v>141500</v>
      </c>
      <c r="E646" s="18">
        <f>E647</f>
        <v>116189.15</v>
      </c>
      <c r="F646" s="18">
        <f>F647</f>
        <v>114137.08</v>
      </c>
      <c r="G646" s="18">
        <f t="shared" si="148"/>
        <v>82.112473498233214</v>
      </c>
      <c r="H646" s="19">
        <f t="shared" si="149"/>
        <v>101.79789950820539</v>
      </c>
    </row>
    <row r="647" spans="1:8" ht="22.5" customHeight="1" outlineLevel="2" x14ac:dyDescent="0.2">
      <c r="A647" s="16" t="s">
        <v>139</v>
      </c>
      <c r="B647" s="37" t="s">
        <v>518</v>
      </c>
      <c r="C647" s="37" t="s">
        <v>140</v>
      </c>
      <c r="D647" s="18">
        <v>141500</v>
      </c>
      <c r="E647" s="18">
        <v>116189.15</v>
      </c>
      <c r="F647" s="18">
        <v>114137.08</v>
      </c>
      <c r="G647" s="18">
        <f t="shared" si="148"/>
        <v>82.112473498233214</v>
      </c>
      <c r="H647" s="19">
        <f t="shared" si="149"/>
        <v>101.79789950820539</v>
      </c>
    </row>
    <row r="648" spans="1:8" ht="22.5" customHeight="1" x14ac:dyDescent="0.2">
      <c r="A648" s="27" t="s">
        <v>519</v>
      </c>
      <c r="B648" s="26" t="s">
        <v>520</v>
      </c>
      <c r="C648" s="26" t="s">
        <v>8</v>
      </c>
      <c r="D648" s="18">
        <f t="shared" ref="D648:F649" si="166">D649</f>
        <v>2679000</v>
      </c>
      <c r="E648" s="18">
        <f t="shared" si="166"/>
        <v>2247110.27</v>
      </c>
      <c r="F648" s="18">
        <f t="shared" si="166"/>
        <v>1723877.25</v>
      </c>
      <c r="G648" s="18">
        <f t="shared" ref="G648:G711" si="167">E648/D648*100</f>
        <v>83.878696155281816</v>
      </c>
      <c r="H648" s="19">
        <f t="shared" ref="H648:H711" si="168">E648/F648*100</f>
        <v>130.35210424640152</v>
      </c>
    </row>
    <row r="649" spans="1:8" ht="18" customHeight="1" x14ac:dyDescent="0.2">
      <c r="A649" s="27" t="s">
        <v>301</v>
      </c>
      <c r="B649" s="26" t="s">
        <v>520</v>
      </c>
      <c r="C649" s="26" t="s">
        <v>302</v>
      </c>
      <c r="D649" s="18">
        <f t="shared" si="166"/>
        <v>2679000</v>
      </c>
      <c r="E649" s="18">
        <f t="shared" si="166"/>
        <v>2247110.27</v>
      </c>
      <c r="F649" s="18">
        <f t="shared" si="166"/>
        <v>1723877.25</v>
      </c>
      <c r="G649" s="18">
        <f t="shared" si="167"/>
        <v>83.878696155281816</v>
      </c>
      <c r="H649" s="19">
        <f t="shared" si="168"/>
        <v>130.35210424640152</v>
      </c>
    </row>
    <row r="650" spans="1:8" ht="20.25" customHeight="1" x14ac:dyDescent="0.2">
      <c r="A650" s="27" t="s">
        <v>347</v>
      </c>
      <c r="B650" s="26" t="s">
        <v>520</v>
      </c>
      <c r="C650" s="26" t="s">
        <v>348</v>
      </c>
      <c r="D650" s="18">
        <v>2679000</v>
      </c>
      <c r="E650" s="18">
        <v>2247110.27</v>
      </c>
      <c r="F650" s="18">
        <v>1723877.25</v>
      </c>
      <c r="G650" s="18">
        <f t="shared" si="167"/>
        <v>83.878696155281816</v>
      </c>
      <c r="H650" s="19">
        <f t="shared" si="168"/>
        <v>130.35210424640152</v>
      </c>
    </row>
    <row r="651" spans="1:8" ht="60" customHeight="1" outlineLevel="2" x14ac:dyDescent="0.2">
      <c r="A651" s="20" t="s">
        <v>521</v>
      </c>
      <c r="B651" s="37" t="s">
        <v>522</v>
      </c>
      <c r="C651" s="37" t="s">
        <v>8</v>
      </c>
      <c r="D651" s="18">
        <f t="shared" ref="D651:F652" si="169">D652</f>
        <v>3350654</v>
      </c>
      <c r="E651" s="18">
        <f t="shared" si="169"/>
        <v>2420729.36</v>
      </c>
      <c r="F651" s="18">
        <f t="shared" si="169"/>
        <v>1993345.23</v>
      </c>
      <c r="G651" s="18">
        <f t="shared" si="167"/>
        <v>72.246473673497775</v>
      </c>
      <c r="H651" s="19">
        <f t="shared" si="168"/>
        <v>121.44054745599686</v>
      </c>
    </row>
    <row r="652" spans="1:8" ht="59.25" customHeight="1" outlineLevel="2" x14ac:dyDescent="0.2">
      <c r="A652" s="20" t="s">
        <v>22</v>
      </c>
      <c r="B652" s="37" t="s">
        <v>522</v>
      </c>
      <c r="C652" s="37" t="s">
        <v>23</v>
      </c>
      <c r="D652" s="18">
        <f t="shared" si="169"/>
        <v>3350654</v>
      </c>
      <c r="E652" s="18">
        <f t="shared" si="169"/>
        <v>2420729.36</v>
      </c>
      <c r="F652" s="18">
        <f t="shared" si="169"/>
        <v>1993345.23</v>
      </c>
      <c r="G652" s="18">
        <f t="shared" si="167"/>
        <v>72.246473673497775</v>
      </c>
      <c r="H652" s="19">
        <f t="shared" si="168"/>
        <v>121.44054745599686</v>
      </c>
    </row>
    <row r="653" spans="1:8" ht="35.25" customHeight="1" outlineLevel="2" x14ac:dyDescent="0.2">
      <c r="A653" s="20" t="s">
        <v>523</v>
      </c>
      <c r="B653" s="37" t="s">
        <v>522</v>
      </c>
      <c r="C653" s="37" t="s">
        <v>25</v>
      </c>
      <c r="D653" s="18">
        <v>3350654</v>
      </c>
      <c r="E653" s="18">
        <v>2420729.36</v>
      </c>
      <c r="F653" s="18">
        <v>1993345.23</v>
      </c>
      <c r="G653" s="18">
        <f t="shared" si="167"/>
        <v>72.246473673497775</v>
      </c>
      <c r="H653" s="19">
        <f t="shared" si="168"/>
        <v>121.44054745599686</v>
      </c>
    </row>
    <row r="654" spans="1:8" ht="40.5" customHeight="1" outlineLevel="2" x14ac:dyDescent="0.2">
      <c r="A654" s="25" t="s">
        <v>524</v>
      </c>
      <c r="B654" s="26" t="s">
        <v>525</v>
      </c>
      <c r="C654" s="26" t="s">
        <v>8</v>
      </c>
      <c r="D654" s="18">
        <f t="shared" ref="D654:F655" si="170">D655</f>
        <v>0</v>
      </c>
      <c r="E654" s="18">
        <f t="shared" si="170"/>
        <v>0</v>
      </c>
      <c r="F654" s="18">
        <f t="shared" si="170"/>
        <v>0</v>
      </c>
      <c r="G654" s="18">
        <v>0</v>
      </c>
      <c r="H654" s="19">
        <v>0</v>
      </c>
    </row>
    <row r="655" spans="1:8" ht="36" customHeight="1" outlineLevel="2" x14ac:dyDescent="0.2">
      <c r="A655" s="25" t="s">
        <v>11</v>
      </c>
      <c r="B655" s="26" t="s">
        <v>525</v>
      </c>
      <c r="C655" s="26" t="s">
        <v>12</v>
      </c>
      <c r="D655" s="18">
        <f t="shared" si="170"/>
        <v>0</v>
      </c>
      <c r="E655" s="18">
        <f t="shared" si="170"/>
        <v>0</v>
      </c>
      <c r="F655" s="18">
        <f t="shared" si="170"/>
        <v>0</v>
      </c>
      <c r="G655" s="18">
        <v>0</v>
      </c>
      <c r="H655" s="19">
        <v>0</v>
      </c>
    </row>
    <row r="656" spans="1:8" ht="36" customHeight="1" outlineLevel="2" x14ac:dyDescent="0.2">
      <c r="A656" s="25" t="s">
        <v>13</v>
      </c>
      <c r="B656" s="26" t="s">
        <v>525</v>
      </c>
      <c r="C656" s="26" t="s">
        <v>14</v>
      </c>
      <c r="D656" s="18">
        <v>0</v>
      </c>
      <c r="E656" s="18">
        <v>0</v>
      </c>
      <c r="F656" s="18">
        <v>0</v>
      </c>
      <c r="G656" s="18">
        <v>0</v>
      </c>
      <c r="H656" s="19">
        <v>0</v>
      </c>
    </row>
    <row r="657" spans="1:8" ht="39.75" customHeight="1" outlineLevel="4" x14ac:dyDescent="0.2">
      <c r="A657" s="16" t="s">
        <v>526</v>
      </c>
      <c r="B657" s="37" t="s">
        <v>527</v>
      </c>
      <c r="C657" s="37" t="s">
        <v>8</v>
      </c>
      <c r="D657" s="18">
        <f t="shared" ref="D657:F658" si="171">D658</f>
        <v>597944</v>
      </c>
      <c r="E657" s="18">
        <f t="shared" si="171"/>
        <v>423512.17</v>
      </c>
      <c r="F657" s="18">
        <f t="shared" si="171"/>
        <v>310165.5</v>
      </c>
      <c r="G657" s="18">
        <f t="shared" si="167"/>
        <v>70.828065838941427</v>
      </c>
      <c r="H657" s="19">
        <f t="shared" si="168"/>
        <v>136.54393219103994</v>
      </c>
    </row>
    <row r="658" spans="1:8" ht="59.25" customHeight="1" outlineLevel="4" x14ac:dyDescent="0.2">
      <c r="A658" s="27" t="s">
        <v>22</v>
      </c>
      <c r="B658" s="31" t="s">
        <v>527</v>
      </c>
      <c r="C658" s="31" t="s">
        <v>23</v>
      </c>
      <c r="D658" s="18">
        <f t="shared" si="171"/>
        <v>597944</v>
      </c>
      <c r="E658" s="18">
        <f t="shared" si="171"/>
        <v>423512.17</v>
      </c>
      <c r="F658" s="18">
        <f t="shared" si="171"/>
        <v>310165.5</v>
      </c>
      <c r="G658" s="18">
        <f t="shared" si="167"/>
        <v>70.828065838941427</v>
      </c>
      <c r="H658" s="19">
        <f t="shared" si="168"/>
        <v>136.54393219103994</v>
      </c>
    </row>
    <row r="659" spans="1:8" ht="39.75" customHeight="1" outlineLevel="4" x14ac:dyDescent="0.2">
      <c r="A659" s="27" t="s">
        <v>528</v>
      </c>
      <c r="B659" s="31" t="s">
        <v>527</v>
      </c>
      <c r="C659" s="31" t="s">
        <v>25</v>
      </c>
      <c r="D659" s="18">
        <v>597944</v>
      </c>
      <c r="E659" s="18">
        <v>423512.17</v>
      </c>
      <c r="F659" s="18">
        <v>310165.5</v>
      </c>
      <c r="G659" s="18">
        <f t="shared" si="167"/>
        <v>70.828065838941427</v>
      </c>
      <c r="H659" s="19">
        <f t="shared" si="168"/>
        <v>136.54393219103994</v>
      </c>
    </row>
    <row r="660" spans="1:8" ht="54.75" customHeight="1" outlineLevel="3" x14ac:dyDescent="0.2">
      <c r="A660" s="25" t="s">
        <v>529</v>
      </c>
      <c r="B660" s="31" t="s">
        <v>530</v>
      </c>
      <c r="C660" s="26" t="s">
        <v>8</v>
      </c>
      <c r="D660" s="18">
        <f t="shared" ref="D660:F661" si="172">D661</f>
        <v>18260</v>
      </c>
      <c r="E660" s="18">
        <f t="shared" si="172"/>
        <v>18260</v>
      </c>
      <c r="F660" s="18">
        <f t="shared" si="172"/>
        <v>4723</v>
      </c>
      <c r="G660" s="18">
        <f t="shared" si="167"/>
        <v>100</v>
      </c>
      <c r="H660" s="19">
        <f t="shared" si="168"/>
        <v>386.61867457124708</v>
      </c>
    </row>
    <row r="661" spans="1:8" ht="31.5" customHeight="1" outlineLevel="3" x14ac:dyDescent="0.2">
      <c r="A661" s="25" t="s">
        <v>11</v>
      </c>
      <c r="B661" s="31" t="s">
        <v>530</v>
      </c>
      <c r="C661" s="26" t="s">
        <v>12</v>
      </c>
      <c r="D661" s="18">
        <f t="shared" si="172"/>
        <v>18260</v>
      </c>
      <c r="E661" s="18">
        <f t="shared" si="172"/>
        <v>18260</v>
      </c>
      <c r="F661" s="18">
        <f t="shared" si="172"/>
        <v>4723</v>
      </c>
      <c r="G661" s="18">
        <f t="shared" si="167"/>
        <v>100</v>
      </c>
      <c r="H661" s="19">
        <f t="shared" si="168"/>
        <v>386.61867457124708</v>
      </c>
    </row>
    <row r="662" spans="1:8" ht="31.5" customHeight="1" outlineLevel="5" x14ac:dyDescent="0.2">
      <c r="A662" s="25" t="s">
        <v>13</v>
      </c>
      <c r="B662" s="31" t="s">
        <v>530</v>
      </c>
      <c r="C662" s="26" t="s">
        <v>14</v>
      </c>
      <c r="D662" s="18">
        <v>18260</v>
      </c>
      <c r="E662" s="18">
        <v>18260</v>
      </c>
      <c r="F662" s="18">
        <v>4723</v>
      </c>
      <c r="G662" s="18">
        <f t="shared" si="167"/>
        <v>100</v>
      </c>
      <c r="H662" s="19">
        <f t="shared" si="168"/>
        <v>386.61867457124708</v>
      </c>
    </row>
    <row r="663" spans="1:8" ht="27.75" customHeight="1" outlineLevel="2" x14ac:dyDescent="0.2">
      <c r="A663" s="20" t="s">
        <v>531</v>
      </c>
      <c r="B663" s="37" t="s">
        <v>532</v>
      </c>
      <c r="C663" s="37" t="s">
        <v>8</v>
      </c>
      <c r="D663" s="18">
        <f t="shared" ref="D663:F664" si="173">D664</f>
        <v>1447646</v>
      </c>
      <c r="E663" s="18">
        <f t="shared" si="173"/>
        <v>1447646</v>
      </c>
      <c r="F663" s="18">
        <f t="shared" si="173"/>
        <v>1209147.6399999999</v>
      </c>
      <c r="G663" s="18">
        <f t="shared" si="167"/>
        <v>100</v>
      </c>
      <c r="H663" s="19">
        <f t="shared" si="168"/>
        <v>119.72450279107356</v>
      </c>
    </row>
    <row r="664" spans="1:8" ht="57.75" customHeight="1" outlineLevel="2" x14ac:dyDescent="0.2">
      <c r="A664" s="16" t="s">
        <v>22</v>
      </c>
      <c r="B664" s="37" t="s">
        <v>532</v>
      </c>
      <c r="C664" s="37" t="s">
        <v>23</v>
      </c>
      <c r="D664" s="18">
        <f t="shared" si="173"/>
        <v>1447646</v>
      </c>
      <c r="E664" s="18">
        <f t="shared" si="173"/>
        <v>1447646</v>
      </c>
      <c r="F664" s="18">
        <f t="shared" si="173"/>
        <v>1209147.6399999999</v>
      </c>
      <c r="G664" s="18">
        <f t="shared" si="167"/>
        <v>100</v>
      </c>
      <c r="H664" s="19">
        <f t="shared" si="168"/>
        <v>119.72450279107356</v>
      </c>
    </row>
    <row r="665" spans="1:8" ht="33" customHeight="1" outlineLevel="2" x14ac:dyDescent="0.2">
      <c r="A665" s="16" t="s">
        <v>24</v>
      </c>
      <c r="B665" s="37" t="s">
        <v>532</v>
      </c>
      <c r="C665" s="37" t="s">
        <v>25</v>
      </c>
      <c r="D665" s="18">
        <v>1447646</v>
      </c>
      <c r="E665" s="18">
        <v>1447646</v>
      </c>
      <c r="F665" s="18">
        <v>1209147.6399999999</v>
      </c>
      <c r="G665" s="18">
        <f t="shared" si="167"/>
        <v>100</v>
      </c>
      <c r="H665" s="19">
        <f t="shared" si="168"/>
        <v>119.72450279107356</v>
      </c>
    </row>
    <row r="666" spans="1:8" ht="23.25" customHeight="1" outlineLevel="2" x14ac:dyDescent="0.2">
      <c r="A666" s="16" t="s">
        <v>533</v>
      </c>
      <c r="B666" s="37" t="s">
        <v>534</v>
      </c>
      <c r="C666" s="17" t="s">
        <v>8</v>
      </c>
      <c r="D666" s="18">
        <f>D667+D669+D671</f>
        <v>53826225</v>
      </c>
      <c r="E666" s="18">
        <f>E667+E669+E671</f>
        <v>37865026.009999998</v>
      </c>
      <c r="F666" s="18">
        <f>F667+F669+F671</f>
        <v>29719064.490000002</v>
      </c>
      <c r="G666" s="18">
        <f t="shared" si="167"/>
        <v>70.34679844258072</v>
      </c>
      <c r="H666" s="19">
        <f t="shared" si="168"/>
        <v>127.40988540450519</v>
      </c>
    </row>
    <row r="667" spans="1:8" ht="51" outlineLevel="2" x14ac:dyDescent="0.2">
      <c r="A667" s="16" t="s">
        <v>22</v>
      </c>
      <c r="B667" s="37" t="s">
        <v>534</v>
      </c>
      <c r="C667" s="37" t="s">
        <v>23</v>
      </c>
      <c r="D667" s="18">
        <f>D668</f>
        <v>31558675</v>
      </c>
      <c r="E667" s="18">
        <f>E668</f>
        <v>24559810.969999999</v>
      </c>
      <c r="F667" s="18">
        <f>F668</f>
        <v>18120141.359999999</v>
      </c>
      <c r="G667" s="18">
        <f t="shared" si="167"/>
        <v>77.822693665054061</v>
      </c>
      <c r="H667" s="19">
        <f t="shared" si="168"/>
        <v>135.53873825849666</v>
      </c>
    </row>
    <row r="668" spans="1:8" ht="24.75" customHeight="1" outlineLevel="2" x14ac:dyDescent="0.2">
      <c r="A668" s="16" t="s">
        <v>135</v>
      </c>
      <c r="B668" s="37" t="s">
        <v>534</v>
      </c>
      <c r="C668" s="37" t="s">
        <v>136</v>
      </c>
      <c r="D668" s="18">
        <v>31558675</v>
      </c>
      <c r="E668" s="18">
        <v>24559810.969999999</v>
      </c>
      <c r="F668" s="18">
        <v>18120141.359999999</v>
      </c>
      <c r="G668" s="18">
        <f t="shared" si="167"/>
        <v>77.822693665054061</v>
      </c>
      <c r="H668" s="19">
        <f t="shared" si="168"/>
        <v>135.53873825849666</v>
      </c>
    </row>
    <row r="669" spans="1:8" ht="36" customHeight="1" outlineLevel="2" x14ac:dyDescent="0.2">
      <c r="A669" s="16" t="s">
        <v>11</v>
      </c>
      <c r="B669" s="37" t="s">
        <v>534</v>
      </c>
      <c r="C669" s="37" t="s">
        <v>12</v>
      </c>
      <c r="D669" s="18">
        <f>D670</f>
        <v>21975500</v>
      </c>
      <c r="E669" s="18">
        <f>E670</f>
        <v>13136744.039999999</v>
      </c>
      <c r="F669" s="18">
        <f>F670</f>
        <v>11415933.130000001</v>
      </c>
      <c r="G669" s="18">
        <f t="shared" si="167"/>
        <v>59.779045027416885</v>
      </c>
      <c r="H669" s="19">
        <f t="shared" si="168"/>
        <v>115.07376480226455</v>
      </c>
    </row>
    <row r="670" spans="1:8" ht="33" customHeight="1" outlineLevel="2" x14ac:dyDescent="0.2">
      <c r="A670" s="20" t="s">
        <v>13</v>
      </c>
      <c r="B670" s="37" t="s">
        <v>534</v>
      </c>
      <c r="C670" s="37" t="s">
        <v>14</v>
      </c>
      <c r="D670" s="18">
        <v>21975500</v>
      </c>
      <c r="E670" s="18">
        <v>13136744.039999999</v>
      </c>
      <c r="F670" s="18">
        <v>11415933.130000001</v>
      </c>
      <c r="G670" s="18">
        <f t="shared" si="167"/>
        <v>59.779045027416885</v>
      </c>
      <c r="H670" s="19">
        <f t="shared" si="168"/>
        <v>115.07376480226455</v>
      </c>
    </row>
    <row r="671" spans="1:8" ht="18" customHeight="1" outlineLevel="2" x14ac:dyDescent="0.2">
      <c r="A671" s="61" t="s">
        <v>96</v>
      </c>
      <c r="B671" s="37" t="s">
        <v>534</v>
      </c>
      <c r="C671" s="37" t="s">
        <v>97</v>
      </c>
      <c r="D671" s="18">
        <f>D672</f>
        <v>292050</v>
      </c>
      <c r="E671" s="18">
        <f>E672</f>
        <v>168471</v>
      </c>
      <c r="F671" s="18">
        <f>F672</f>
        <v>182990</v>
      </c>
      <c r="G671" s="18">
        <f t="shared" si="167"/>
        <v>57.685670261941446</v>
      </c>
      <c r="H671" s="19">
        <f t="shared" si="168"/>
        <v>92.065686649543693</v>
      </c>
    </row>
    <row r="672" spans="1:8" s="1" customFormat="1" ht="19.5" customHeight="1" outlineLevel="2" x14ac:dyDescent="0.2">
      <c r="A672" s="16" t="s">
        <v>139</v>
      </c>
      <c r="B672" s="37" t="s">
        <v>534</v>
      </c>
      <c r="C672" s="37" t="s">
        <v>140</v>
      </c>
      <c r="D672" s="18">
        <v>292050</v>
      </c>
      <c r="E672" s="18">
        <v>168471</v>
      </c>
      <c r="F672" s="18">
        <v>182990</v>
      </c>
      <c r="G672" s="18">
        <f t="shared" si="167"/>
        <v>57.685670261941446</v>
      </c>
      <c r="H672" s="19">
        <f t="shared" si="168"/>
        <v>92.065686649543693</v>
      </c>
    </row>
    <row r="673" spans="1:8" s="1" customFormat="1" ht="19.5" customHeight="1" outlineLevel="2" x14ac:dyDescent="0.2">
      <c r="A673" s="20" t="s">
        <v>535</v>
      </c>
      <c r="B673" s="37" t="s">
        <v>536</v>
      </c>
      <c r="C673" s="37" t="s">
        <v>8</v>
      </c>
      <c r="D673" s="18">
        <f>D674+D676+D678</f>
        <v>0</v>
      </c>
      <c r="E673" s="18">
        <f>E674+E676+E678</f>
        <v>0</v>
      </c>
      <c r="F673" s="18">
        <f>F674+F676+F678</f>
        <v>18482688.18</v>
      </c>
      <c r="G673" s="18">
        <v>0</v>
      </c>
      <c r="H673" s="19">
        <f t="shared" si="168"/>
        <v>0</v>
      </c>
    </row>
    <row r="674" spans="1:8" s="1" customFormat="1" ht="59.25" customHeight="1" outlineLevel="2" x14ac:dyDescent="0.2">
      <c r="A674" s="20" t="s">
        <v>22</v>
      </c>
      <c r="B674" s="37" t="s">
        <v>536</v>
      </c>
      <c r="C674" s="37" t="s">
        <v>23</v>
      </c>
      <c r="D674" s="18">
        <f>D675</f>
        <v>0</v>
      </c>
      <c r="E674" s="18">
        <f>E675</f>
        <v>0</v>
      </c>
      <c r="F674" s="18">
        <f>F675</f>
        <v>11847670.789999999</v>
      </c>
      <c r="G674" s="18">
        <v>0</v>
      </c>
      <c r="H674" s="19">
        <f t="shared" si="168"/>
        <v>0</v>
      </c>
    </row>
    <row r="675" spans="1:8" s="1" customFormat="1" ht="21" customHeight="1" outlineLevel="2" x14ac:dyDescent="0.2">
      <c r="A675" s="20" t="s">
        <v>135</v>
      </c>
      <c r="B675" s="37" t="s">
        <v>536</v>
      </c>
      <c r="C675" s="37" t="s">
        <v>136</v>
      </c>
      <c r="D675" s="18">
        <v>0</v>
      </c>
      <c r="E675" s="18">
        <v>0</v>
      </c>
      <c r="F675" s="18">
        <v>11847670.789999999</v>
      </c>
      <c r="G675" s="18">
        <v>0</v>
      </c>
      <c r="H675" s="19">
        <f t="shared" si="168"/>
        <v>0</v>
      </c>
    </row>
    <row r="676" spans="1:8" s="1" customFormat="1" ht="32.25" customHeight="1" outlineLevel="2" x14ac:dyDescent="0.2">
      <c r="A676" s="20" t="s">
        <v>11</v>
      </c>
      <c r="B676" s="37" t="s">
        <v>536</v>
      </c>
      <c r="C676" s="37" t="s">
        <v>12</v>
      </c>
      <c r="D676" s="18">
        <f>D677</f>
        <v>0</v>
      </c>
      <c r="E676" s="18">
        <f>E677</f>
        <v>0</v>
      </c>
      <c r="F676" s="18">
        <f>F677</f>
        <v>6551656.3899999997</v>
      </c>
      <c r="G676" s="18">
        <v>0</v>
      </c>
      <c r="H676" s="19">
        <f t="shared" si="168"/>
        <v>0</v>
      </c>
    </row>
    <row r="677" spans="1:8" s="1" customFormat="1" ht="30.75" customHeight="1" outlineLevel="2" x14ac:dyDescent="0.2">
      <c r="A677" s="20" t="s">
        <v>13</v>
      </c>
      <c r="B677" s="37" t="s">
        <v>536</v>
      </c>
      <c r="C677" s="37" t="s">
        <v>14</v>
      </c>
      <c r="D677" s="18">
        <v>0</v>
      </c>
      <c r="E677" s="18">
        <v>0</v>
      </c>
      <c r="F677" s="18">
        <v>6551656.3899999997</v>
      </c>
      <c r="G677" s="18">
        <v>0</v>
      </c>
      <c r="H677" s="19">
        <f t="shared" si="168"/>
        <v>0</v>
      </c>
    </row>
    <row r="678" spans="1:8" s="1" customFormat="1" ht="19.5" customHeight="1" outlineLevel="2" x14ac:dyDescent="0.2">
      <c r="A678" s="20" t="s">
        <v>96</v>
      </c>
      <c r="B678" s="37" t="s">
        <v>536</v>
      </c>
      <c r="C678" s="37" t="s">
        <v>97</v>
      </c>
      <c r="D678" s="18">
        <f>D679</f>
        <v>0</v>
      </c>
      <c r="E678" s="18">
        <f>E679</f>
        <v>0</v>
      </c>
      <c r="F678" s="18">
        <f>F679</f>
        <v>83361</v>
      </c>
      <c r="G678" s="18">
        <v>0</v>
      </c>
      <c r="H678" s="19">
        <f t="shared" si="168"/>
        <v>0</v>
      </c>
    </row>
    <row r="679" spans="1:8" s="1" customFormat="1" ht="20.25" customHeight="1" outlineLevel="2" x14ac:dyDescent="0.2">
      <c r="A679" s="20" t="s">
        <v>139</v>
      </c>
      <c r="B679" s="37" t="s">
        <v>536</v>
      </c>
      <c r="C679" s="37" t="s">
        <v>140</v>
      </c>
      <c r="D679" s="18">
        <v>0</v>
      </c>
      <c r="E679" s="18">
        <v>0</v>
      </c>
      <c r="F679" s="18">
        <v>83361</v>
      </c>
      <c r="G679" s="18">
        <v>0</v>
      </c>
      <c r="H679" s="19">
        <f t="shared" si="168"/>
        <v>0</v>
      </c>
    </row>
    <row r="680" spans="1:8" ht="36" customHeight="1" outlineLevel="1" x14ac:dyDescent="0.2">
      <c r="A680" s="20" t="s">
        <v>537</v>
      </c>
      <c r="B680" s="37" t="s">
        <v>538</v>
      </c>
      <c r="C680" s="17" t="s">
        <v>8</v>
      </c>
      <c r="D680" s="18">
        <f>D681+D683</f>
        <v>1701776</v>
      </c>
      <c r="E680" s="18">
        <f>E681+E683</f>
        <v>836968.76</v>
      </c>
      <c r="F680" s="18">
        <f>F681+F683</f>
        <v>1044639.2899999999</v>
      </c>
      <c r="G680" s="18">
        <f t="shared" si="167"/>
        <v>49.182075666832773</v>
      </c>
      <c r="H680" s="19">
        <f t="shared" si="168"/>
        <v>80.120360014412256</v>
      </c>
    </row>
    <row r="681" spans="1:8" ht="56.25" customHeight="1" outlineLevel="4" x14ac:dyDescent="0.2">
      <c r="A681" s="16" t="s">
        <v>22</v>
      </c>
      <c r="B681" s="37" t="s">
        <v>538</v>
      </c>
      <c r="C681" s="17" t="s">
        <v>23</v>
      </c>
      <c r="D681" s="18">
        <f>D682</f>
        <v>1678753</v>
      </c>
      <c r="E681" s="18">
        <f>E682</f>
        <v>818597.24</v>
      </c>
      <c r="F681" s="18">
        <f>F682</f>
        <v>1027231.1</v>
      </c>
      <c r="G681" s="18">
        <f t="shared" si="167"/>
        <v>48.762220529166591</v>
      </c>
      <c r="H681" s="19">
        <f t="shared" si="168"/>
        <v>79.689686186487151</v>
      </c>
    </row>
    <row r="682" spans="1:8" ht="33" customHeight="1" outlineLevel="4" x14ac:dyDescent="0.2">
      <c r="A682" s="16" t="s">
        <v>24</v>
      </c>
      <c r="B682" s="37" t="s">
        <v>538</v>
      </c>
      <c r="C682" s="17" t="s">
        <v>25</v>
      </c>
      <c r="D682" s="18">
        <v>1678753</v>
      </c>
      <c r="E682" s="18">
        <v>818597.24</v>
      </c>
      <c r="F682" s="18">
        <v>1027231.1</v>
      </c>
      <c r="G682" s="18">
        <f t="shared" si="167"/>
        <v>48.762220529166591</v>
      </c>
      <c r="H682" s="19">
        <f t="shared" si="168"/>
        <v>79.689686186487151</v>
      </c>
    </row>
    <row r="683" spans="1:8" ht="39" customHeight="1" outlineLevel="4" x14ac:dyDescent="0.2">
      <c r="A683" s="16" t="s">
        <v>11</v>
      </c>
      <c r="B683" s="37" t="s">
        <v>538</v>
      </c>
      <c r="C683" s="17" t="s">
        <v>12</v>
      </c>
      <c r="D683" s="18">
        <f>D684</f>
        <v>23023</v>
      </c>
      <c r="E683" s="18">
        <f>E684</f>
        <v>18371.52</v>
      </c>
      <c r="F683" s="18">
        <f>F684</f>
        <v>17408.189999999999</v>
      </c>
      <c r="G683" s="18">
        <f t="shared" si="167"/>
        <v>79.796377535507972</v>
      </c>
      <c r="H683" s="19">
        <f t="shared" si="168"/>
        <v>105.53377461987721</v>
      </c>
    </row>
    <row r="684" spans="1:8" ht="30.75" customHeight="1" outlineLevel="4" x14ac:dyDescent="0.2">
      <c r="A684" s="20" t="s">
        <v>13</v>
      </c>
      <c r="B684" s="37" t="s">
        <v>538</v>
      </c>
      <c r="C684" s="17" t="s">
        <v>14</v>
      </c>
      <c r="D684" s="18">
        <v>23023</v>
      </c>
      <c r="E684" s="18">
        <v>18371.52</v>
      </c>
      <c r="F684" s="18">
        <v>17408.189999999999</v>
      </c>
      <c r="G684" s="18">
        <f t="shared" si="167"/>
        <v>79.796377535507972</v>
      </c>
      <c r="H684" s="19">
        <f t="shared" si="168"/>
        <v>105.53377461987721</v>
      </c>
    </row>
    <row r="685" spans="1:8" ht="32.25" customHeight="1" outlineLevel="4" x14ac:dyDescent="0.2">
      <c r="A685" s="20" t="s">
        <v>539</v>
      </c>
      <c r="B685" s="37" t="s">
        <v>540</v>
      </c>
      <c r="C685" s="17" t="s">
        <v>8</v>
      </c>
      <c r="D685" s="18">
        <f>D686+D688</f>
        <v>1212738</v>
      </c>
      <c r="E685" s="18">
        <f>E686+E688</f>
        <v>916409.54999999993</v>
      </c>
      <c r="F685" s="18">
        <f>F686+F688</f>
        <v>675420.95</v>
      </c>
      <c r="G685" s="18">
        <f t="shared" si="167"/>
        <v>75.565336453545612</v>
      </c>
      <c r="H685" s="19">
        <f t="shared" si="168"/>
        <v>135.67976385689548</v>
      </c>
    </row>
    <row r="686" spans="1:8" ht="60" customHeight="1" outlineLevel="4" x14ac:dyDescent="0.2">
      <c r="A686" s="16" t="s">
        <v>22</v>
      </c>
      <c r="B686" s="37" t="s">
        <v>540</v>
      </c>
      <c r="C686" s="17" t="s">
        <v>23</v>
      </c>
      <c r="D686" s="18">
        <f>D687</f>
        <v>1206738</v>
      </c>
      <c r="E686" s="18">
        <f>E687</f>
        <v>911613.97</v>
      </c>
      <c r="F686" s="18">
        <f>F687</f>
        <v>671174.32</v>
      </c>
      <c r="G686" s="18">
        <f t="shared" si="167"/>
        <v>75.543653220500218</v>
      </c>
      <c r="H686" s="19">
        <f t="shared" si="168"/>
        <v>135.8237260925001</v>
      </c>
    </row>
    <row r="687" spans="1:8" ht="33" customHeight="1" outlineLevel="4" x14ac:dyDescent="0.2">
      <c r="A687" s="16" t="s">
        <v>24</v>
      </c>
      <c r="B687" s="37" t="s">
        <v>540</v>
      </c>
      <c r="C687" s="17" t="s">
        <v>25</v>
      </c>
      <c r="D687" s="18">
        <v>1206738</v>
      </c>
      <c r="E687" s="18">
        <v>911613.97</v>
      </c>
      <c r="F687" s="18">
        <v>671174.32</v>
      </c>
      <c r="G687" s="18">
        <f t="shared" si="167"/>
        <v>75.543653220500218</v>
      </c>
      <c r="H687" s="19">
        <f t="shared" si="168"/>
        <v>135.8237260925001</v>
      </c>
    </row>
    <row r="688" spans="1:8" ht="34.5" customHeight="1" outlineLevel="4" x14ac:dyDescent="0.2">
      <c r="A688" s="16" t="s">
        <v>11</v>
      </c>
      <c r="B688" s="37" t="s">
        <v>540</v>
      </c>
      <c r="C688" s="17" t="s">
        <v>12</v>
      </c>
      <c r="D688" s="18">
        <f>D689</f>
        <v>6000</v>
      </c>
      <c r="E688" s="18">
        <f>E689</f>
        <v>4795.58</v>
      </c>
      <c r="F688" s="18">
        <f>F689</f>
        <v>4246.63</v>
      </c>
      <c r="G688" s="18">
        <f t="shared" si="167"/>
        <v>79.926333333333332</v>
      </c>
      <c r="H688" s="19">
        <f t="shared" si="168"/>
        <v>112.92672071736882</v>
      </c>
    </row>
    <row r="689" spans="1:8" ht="35.25" customHeight="1" outlineLevel="4" x14ac:dyDescent="0.2">
      <c r="A689" s="20" t="s">
        <v>13</v>
      </c>
      <c r="B689" s="37" t="s">
        <v>540</v>
      </c>
      <c r="C689" s="17" t="s">
        <v>14</v>
      </c>
      <c r="D689" s="18">
        <v>6000</v>
      </c>
      <c r="E689" s="18">
        <v>4795.58</v>
      </c>
      <c r="F689" s="18">
        <v>4246.63</v>
      </c>
      <c r="G689" s="18">
        <f t="shared" si="167"/>
        <v>79.926333333333332</v>
      </c>
      <c r="H689" s="19">
        <f t="shared" si="168"/>
        <v>112.92672071736882</v>
      </c>
    </row>
    <row r="690" spans="1:8" ht="55.5" customHeight="1" outlineLevel="4" x14ac:dyDescent="0.2">
      <c r="A690" s="20" t="s">
        <v>541</v>
      </c>
      <c r="B690" s="17" t="s">
        <v>542</v>
      </c>
      <c r="C690" s="17" t="s">
        <v>8</v>
      </c>
      <c r="D690" s="18">
        <f t="shared" ref="D690:F691" si="174">D691</f>
        <v>1853240.6</v>
      </c>
      <c r="E690" s="18">
        <f t="shared" si="174"/>
        <v>1462132.55</v>
      </c>
      <c r="F690" s="18">
        <f t="shared" si="174"/>
        <v>367267.34</v>
      </c>
      <c r="G690" s="18">
        <f t="shared" si="167"/>
        <v>78.895991702318625</v>
      </c>
      <c r="H690" s="19">
        <f t="shared" si="168"/>
        <v>398.11123689898477</v>
      </c>
    </row>
    <row r="691" spans="1:8" ht="32.25" customHeight="1" outlineLevel="4" x14ac:dyDescent="0.2">
      <c r="A691" s="27" t="s">
        <v>11</v>
      </c>
      <c r="B691" s="26" t="s">
        <v>542</v>
      </c>
      <c r="C691" s="26" t="s">
        <v>12</v>
      </c>
      <c r="D691" s="18">
        <f t="shared" si="174"/>
        <v>1853240.6</v>
      </c>
      <c r="E691" s="18">
        <f t="shared" si="174"/>
        <v>1462132.55</v>
      </c>
      <c r="F691" s="18">
        <f t="shared" si="174"/>
        <v>367267.34</v>
      </c>
      <c r="G691" s="18">
        <f t="shared" si="167"/>
        <v>78.895991702318625</v>
      </c>
      <c r="H691" s="19">
        <f t="shared" si="168"/>
        <v>398.11123689898477</v>
      </c>
    </row>
    <row r="692" spans="1:8" ht="33" customHeight="1" outlineLevel="2" x14ac:dyDescent="0.2">
      <c r="A692" s="25" t="s">
        <v>13</v>
      </c>
      <c r="B692" s="26" t="s">
        <v>542</v>
      </c>
      <c r="C692" s="26" t="s">
        <v>14</v>
      </c>
      <c r="D692" s="18">
        <v>1853240.6</v>
      </c>
      <c r="E692" s="18">
        <v>1462132.55</v>
      </c>
      <c r="F692" s="18">
        <v>367267.34</v>
      </c>
      <c r="G692" s="18">
        <f t="shared" si="167"/>
        <v>78.895991702318625</v>
      </c>
      <c r="H692" s="19">
        <f t="shared" si="168"/>
        <v>398.11123689898477</v>
      </c>
    </row>
    <row r="693" spans="1:8" ht="60.75" customHeight="1" x14ac:dyDescent="0.2">
      <c r="A693" s="25" t="s">
        <v>543</v>
      </c>
      <c r="B693" s="26" t="s">
        <v>544</v>
      </c>
      <c r="C693" s="26" t="s">
        <v>8</v>
      </c>
      <c r="D693" s="18">
        <f>D694+D696</f>
        <v>23737881.050000001</v>
      </c>
      <c r="E693" s="18">
        <f>E694+E696</f>
        <v>14692617.040000001</v>
      </c>
      <c r="F693" s="18">
        <f>F694+F696</f>
        <v>14684399.390000001</v>
      </c>
      <c r="G693" s="18">
        <f t="shared" si="167"/>
        <v>61.895234073556871</v>
      </c>
      <c r="H693" s="19">
        <f t="shared" si="168"/>
        <v>100.05596177127678</v>
      </c>
    </row>
    <row r="694" spans="1:8" ht="35.25" customHeight="1" x14ac:dyDescent="0.2">
      <c r="A694" s="25" t="s">
        <v>11</v>
      </c>
      <c r="B694" s="26" t="s">
        <v>544</v>
      </c>
      <c r="C694" s="26" t="s">
        <v>12</v>
      </c>
      <c r="D694" s="18">
        <f>D695</f>
        <v>260000</v>
      </c>
      <c r="E694" s="18">
        <f>E695</f>
        <v>116320.38</v>
      </c>
      <c r="F694" s="18">
        <f>F695</f>
        <v>183077.63</v>
      </c>
      <c r="G694" s="18">
        <f t="shared" si="167"/>
        <v>44.738607692307689</v>
      </c>
      <c r="H694" s="19">
        <f t="shared" si="168"/>
        <v>63.536096682046846</v>
      </c>
    </row>
    <row r="695" spans="1:8" ht="39" customHeight="1" x14ac:dyDescent="0.2">
      <c r="A695" s="25" t="s">
        <v>13</v>
      </c>
      <c r="B695" s="26" t="s">
        <v>544</v>
      </c>
      <c r="C695" s="26" t="s">
        <v>14</v>
      </c>
      <c r="D695" s="18">
        <v>260000</v>
      </c>
      <c r="E695" s="18">
        <v>116320.38</v>
      </c>
      <c r="F695" s="18">
        <v>183077.63</v>
      </c>
      <c r="G695" s="18">
        <f t="shared" si="167"/>
        <v>44.738607692307689</v>
      </c>
      <c r="H695" s="19">
        <f t="shared" si="168"/>
        <v>63.536096682046846</v>
      </c>
    </row>
    <row r="696" spans="1:8" ht="25.5" customHeight="1" x14ac:dyDescent="0.2">
      <c r="A696" s="25" t="s">
        <v>301</v>
      </c>
      <c r="B696" s="26" t="s">
        <v>544</v>
      </c>
      <c r="C696" s="26" t="s">
        <v>302</v>
      </c>
      <c r="D696" s="18">
        <f>D697</f>
        <v>23477881.050000001</v>
      </c>
      <c r="E696" s="18">
        <f>E697</f>
        <v>14576296.66</v>
      </c>
      <c r="F696" s="18">
        <f>F697</f>
        <v>14501321.76</v>
      </c>
      <c r="G696" s="18">
        <f t="shared" si="167"/>
        <v>62.085230898637676</v>
      </c>
      <c r="H696" s="19">
        <f t="shared" si="168"/>
        <v>100.51702114635377</v>
      </c>
    </row>
    <row r="697" spans="1:8" ht="36.75" customHeight="1" x14ac:dyDescent="0.2">
      <c r="A697" s="25" t="s">
        <v>303</v>
      </c>
      <c r="B697" s="26" t="s">
        <v>544</v>
      </c>
      <c r="C697" s="26" t="s">
        <v>304</v>
      </c>
      <c r="D697" s="18">
        <v>23477881.050000001</v>
      </c>
      <c r="E697" s="18">
        <v>14576296.66</v>
      </c>
      <c r="F697" s="18">
        <v>14501321.76</v>
      </c>
      <c r="G697" s="18">
        <f t="shared" si="167"/>
        <v>62.085230898637676</v>
      </c>
      <c r="H697" s="19">
        <f t="shared" si="168"/>
        <v>100.51702114635377</v>
      </c>
    </row>
    <row r="698" spans="1:8" ht="50.25" customHeight="1" outlineLevel="4" x14ac:dyDescent="0.2">
      <c r="A698" s="20" t="s">
        <v>545</v>
      </c>
      <c r="B698" s="37" t="s">
        <v>546</v>
      </c>
      <c r="C698" s="37" t="s">
        <v>8</v>
      </c>
      <c r="D698" s="18">
        <f>D699+D701</f>
        <v>1208033</v>
      </c>
      <c r="E698" s="18">
        <f>E699+E701</f>
        <v>705400</v>
      </c>
      <c r="F698" s="18">
        <f>F699+F701</f>
        <v>556205.11</v>
      </c>
      <c r="G698" s="18">
        <f t="shared" si="167"/>
        <v>58.392444577259063</v>
      </c>
      <c r="H698" s="19">
        <f t="shared" si="168"/>
        <v>126.82371796260557</v>
      </c>
    </row>
    <row r="699" spans="1:8" ht="58.5" customHeight="1" outlineLevel="4" x14ac:dyDescent="0.2">
      <c r="A699" s="16" t="s">
        <v>22</v>
      </c>
      <c r="B699" s="37" t="s">
        <v>546</v>
      </c>
      <c r="C699" s="17" t="s">
        <v>23</v>
      </c>
      <c r="D699" s="18">
        <f>D700</f>
        <v>959473</v>
      </c>
      <c r="E699" s="18">
        <f>E700</f>
        <v>677478.05</v>
      </c>
      <c r="F699" s="18">
        <f>F700</f>
        <v>543607.15</v>
      </c>
      <c r="G699" s="18">
        <f t="shared" si="167"/>
        <v>70.609391822385831</v>
      </c>
      <c r="H699" s="19">
        <f t="shared" si="168"/>
        <v>124.62640530022462</v>
      </c>
    </row>
    <row r="700" spans="1:8" ht="34.5" customHeight="1" outlineLevel="4" x14ac:dyDescent="0.2">
      <c r="A700" s="16" t="s">
        <v>528</v>
      </c>
      <c r="B700" s="37" t="s">
        <v>546</v>
      </c>
      <c r="C700" s="17" t="s">
        <v>25</v>
      </c>
      <c r="D700" s="18">
        <v>959473</v>
      </c>
      <c r="E700" s="18">
        <v>677478.05</v>
      </c>
      <c r="F700" s="18">
        <v>543607.15</v>
      </c>
      <c r="G700" s="18">
        <f t="shared" si="167"/>
        <v>70.609391822385831</v>
      </c>
      <c r="H700" s="19">
        <f t="shared" si="168"/>
        <v>124.62640530022462</v>
      </c>
    </row>
    <row r="701" spans="1:8" ht="30.75" customHeight="1" outlineLevel="4" x14ac:dyDescent="0.2">
      <c r="A701" s="16" t="s">
        <v>11</v>
      </c>
      <c r="B701" s="37" t="s">
        <v>546</v>
      </c>
      <c r="C701" s="17" t="s">
        <v>12</v>
      </c>
      <c r="D701" s="18">
        <f>D702</f>
        <v>248560</v>
      </c>
      <c r="E701" s="18">
        <f>E702</f>
        <v>27921.95</v>
      </c>
      <c r="F701" s="18">
        <f>F702</f>
        <v>12597.96</v>
      </c>
      <c r="G701" s="18">
        <f t="shared" si="167"/>
        <v>11.233484872867718</v>
      </c>
      <c r="H701" s="19">
        <f t="shared" si="168"/>
        <v>221.63866213259928</v>
      </c>
    </row>
    <row r="702" spans="1:8" ht="32.25" customHeight="1" outlineLevel="4" x14ac:dyDescent="0.2">
      <c r="A702" s="20" t="s">
        <v>13</v>
      </c>
      <c r="B702" s="37" t="s">
        <v>546</v>
      </c>
      <c r="C702" s="17" t="s">
        <v>14</v>
      </c>
      <c r="D702" s="18">
        <v>248560</v>
      </c>
      <c r="E702" s="18">
        <v>27921.95</v>
      </c>
      <c r="F702" s="18">
        <v>12597.96</v>
      </c>
      <c r="G702" s="18">
        <f t="shared" si="167"/>
        <v>11.233484872867718</v>
      </c>
      <c r="H702" s="19">
        <f t="shared" si="168"/>
        <v>221.63866213259928</v>
      </c>
    </row>
    <row r="703" spans="1:8" ht="66" customHeight="1" outlineLevel="5" x14ac:dyDescent="0.2">
      <c r="A703" s="27" t="s">
        <v>547</v>
      </c>
      <c r="B703" s="26" t="s">
        <v>548</v>
      </c>
      <c r="C703" s="26" t="s">
        <v>8</v>
      </c>
      <c r="D703" s="18">
        <f t="shared" ref="D703:F704" si="175">D704</f>
        <v>20870.169999999998</v>
      </c>
      <c r="E703" s="18">
        <f t="shared" si="175"/>
        <v>15652.62</v>
      </c>
      <c r="F703" s="18">
        <f t="shared" si="175"/>
        <v>12086.46</v>
      </c>
      <c r="G703" s="18">
        <f t="shared" si="167"/>
        <v>74.999964063541412</v>
      </c>
      <c r="H703" s="19">
        <f t="shared" si="168"/>
        <v>129.50541349576304</v>
      </c>
    </row>
    <row r="704" spans="1:8" ht="34.5" customHeight="1" outlineLevel="2" x14ac:dyDescent="0.2">
      <c r="A704" s="27" t="s">
        <v>11</v>
      </c>
      <c r="B704" s="26" t="s">
        <v>548</v>
      </c>
      <c r="C704" s="26" t="s">
        <v>12</v>
      </c>
      <c r="D704" s="18">
        <f t="shared" si="175"/>
        <v>20870.169999999998</v>
      </c>
      <c r="E704" s="18">
        <f t="shared" si="175"/>
        <v>15652.62</v>
      </c>
      <c r="F704" s="18">
        <f t="shared" si="175"/>
        <v>12086.46</v>
      </c>
      <c r="G704" s="18">
        <f t="shared" si="167"/>
        <v>74.999964063541412</v>
      </c>
      <c r="H704" s="19">
        <f t="shared" si="168"/>
        <v>129.50541349576304</v>
      </c>
    </row>
    <row r="705" spans="1:8" ht="36" customHeight="1" outlineLevel="5" x14ac:dyDescent="0.2">
      <c r="A705" s="25" t="s">
        <v>13</v>
      </c>
      <c r="B705" s="26" t="s">
        <v>548</v>
      </c>
      <c r="C705" s="26" t="s">
        <v>14</v>
      </c>
      <c r="D705" s="18">
        <v>20870.169999999998</v>
      </c>
      <c r="E705" s="18">
        <v>15652.62</v>
      </c>
      <c r="F705" s="18">
        <v>12086.46</v>
      </c>
      <c r="G705" s="18">
        <f t="shared" si="167"/>
        <v>74.999964063541412</v>
      </c>
      <c r="H705" s="19">
        <f t="shared" si="168"/>
        <v>129.50541349576304</v>
      </c>
    </row>
    <row r="706" spans="1:8" ht="84" customHeight="1" outlineLevel="2" x14ac:dyDescent="0.2">
      <c r="A706" s="20" t="s">
        <v>549</v>
      </c>
      <c r="B706" s="54" t="s">
        <v>550</v>
      </c>
      <c r="C706" s="17" t="s">
        <v>8</v>
      </c>
      <c r="D706" s="18">
        <f t="shared" ref="D706:F707" si="176">D707</f>
        <v>3387.08</v>
      </c>
      <c r="E706" s="18">
        <f t="shared" si="176"/>
        <v>0</v>
      </c>
      <c r="F706" s="18">
        <f t="shared" si="176"/>
        <v>0</v>
      </c>
      <c r="G706" s="18">
        <f t="shared" si="167"/>
        <v>0</v>
      </c>
      <c r="H706" s="19">
        <v>0</v>
      </c>
    </row>
    <row r="707" spans="1:8" ht="30.75" customHeight="1" outlineLevel="2" x14ac:dyDescent="0.2">
      <c r="A707" s="16" t="s">
        <v>11</v>
      </c>
      <c r="B707" s="54" t="s">
        <v>550</v>
      </c>
      <c r="C707" s="17" t="s">
        <v>12</v>
      </c>
      <c r="D707" s="18">
        <f t="shared" si="176"/>
        <v>3387.08</v>
      </c>
      <c r="E707" s="18">
        <f t="shared" si="176"/>
        <v>0</v>
      </c>
      <c r="F707" s="18">
        <f t="shared" si="176"/>
        <v>0</v>
      </c>
      <c r="G707" s="18">
        <f t="shared" si="167"/>
        <v>0</v>
      </c>
      <c r="H707" s="19">
        <v>0</v>
      </c>
    </row>
    <row r="708" spans="1:8" ht="39.75" customHeight="1" outlineLevel="2" x14ac:dyDescent="0.2">
      <c r="A708" s="16" t="s">
        <v>13</v>
      </c>
      <c r="B708" s="54" t="s">
        <v>550</v>
      </c>
      <c r="C708" s="17" t="s">
        <v>14</v>
      </c>
      <c r="D708" s="18">
        <v>3387.08</v>
      </c>
      <c r="E708" s="18">
        <v>0</v>
      </c>
      <c r="F708" s="18">
        <v>0</v>
      </c>
      <c r="G708" s="18">
        <f t="shared" si="167"/>
        <v>0</v>
      </c>
      <c r="H708" s="19">
        <v>0</v>
      </c>
    </row>
    <row r="709" spans="1:8" ht="44.25" customHeight="1" outlineLevel="5" x14ac:dyDescent="0.2">
      <c r="A709" s="16" t="s">
        <v>551</v>
      </c>
      <c r="B709" s="17" t="s">
        <v>552</v>
      </c>
      <c r="C709" s="17" t="s">
        <v>8</v>
      </c>
      <c r="D709" s="18">
        <f>D710+D712</f>
        <v>2582883</v>
      </c>
      <c r="E709" s="18">
        <f>E710+E712</f>
        <v>1839000</v>
      </c>
      <c r="F709" s="18">
        <f>F710+F712</f>
        <v>1435837.36</v>
      </c>
      <c r="G709" s="18">
        <f t="shared" si="167"/>
        <v>71.19950845624831</v>
      </c>
      <c r="H709" s="19">
        <f t="shared" si="168"/>
        <v>128.07857291023547</v>
      </c>
    </row>
    <row r="710" spans="1:8" ht="64.5" customHeight="1" outlineLevel="5" x14ac:dyDescent="0.2">
      <c r="A710" s="16" t="s">
        <v>553</v>
      </c>
      <c r="B710" s="17" t="s">
        <v>552</v>
      </c>
      <c r="C710" s="17" t="s">
        <v>23</v>
      </c>
      <c r="D710" s="18">
        <f>D711</f>
        <v>2257156</v>
      </c>
      <c r="E710" s="18">
        <f>E711</f>
        <v>1574406.78</v>
      </c>
      <c r="F710" s="18">
        <f>F711</f>
        <v>1251674.02</v>
      </c>
      <c r="G710" s="18">
        <f t="shared" si="167"/>
        <v>69.751792964243492</v>
      </c>
      <c r="H710" s="19">
        <f t="shared" si="168"/>
        <v>125.7840903336797</v>
      </c>
    </row>
    <row r="711" spans="1:8" ht="35.25" customHeight="1" outlineLevel="5" x14ac:dyDescent="0.2">
      <c r="A711" s="16" t="s">
        <v>554</v>
      </c>
      <c r="B711" s="17" t="s">
        <v>552</v>
      </c>
      <c r="C711" s="17" t="s">
        <v>25</v>
      </c>
      <c r="D711" s="18">
        <v>2257156</v>
      </c>
      <c r="E711" s="18">
        <v>1574406.78</v>
      </c>
      <c r="F711" s="18">
        <v>1251674.02</v>
      </c>
      <c r="G711" s="18">
        <f t="shared" si="167"/>
        <v>69.751792964243492</v>
      </c>
      <c r="H711" s="19">
        <f t="shared" si="168"/>
        <v>125.7840903336797</v>
      </c>
    </row>
    <row r="712" spans="1:8" ht="35.25" customHeight="1" outlineLevel="5" x14ac:dyDescent="0.2">
      <c r="A712" s="16" t="s">
        <v>11</v>
      </c>
      <c r="B712" s="17" t="s">
        <v>552</v>
      </c>
      <c r="C712" s="17" t="s">
        <v>12</v>
      </c>
      <c r="D712" s="18">
        <f>D713</f>
        <v>325727</v>
      </c>
      <c r="E712" s="18">
        <f>E713</f>
        <v>264593.21999999997</v>
      </c>
      <c r="F712" s="18">
        <f>F713</f>
        <v>184163.34</v>
      </c>
      <c r="G712" s="18">
        <f t="shared" ref="G712:G719" si="177">E712/D712*100</f>
        <v>81.231589644088444</v>
      </c>
      <c r="H712" s="19">
        <f t="shared" ref="H712:H719" si="178">E712/F712*100</f>
        <v>143.67312191449179</v>
      </c>
    </row>
    <row r="713" spans="1:8" ht="37.5" customHeight="1" outlineLevel="5" x14ac:dyDescent="0.2">
      <c r="A713" s="16" t="s">
        <v>50</v>
      </c>
      <c r="B713" s="17" t="s">
        <v>552</v>
      </c>
      <c r="C713" s="17" t="s">
        <v>14</v>
      </c>
      <c r="D713" s="18">
        <v>325727</v>
      </c>
      <c r="E713" s="18">
        <v>264593.21999999997</v>
      </c>
      <c r="F713" s="18">
        <v>184163.34</v>
      </c>
      <c r="G713" s="18">
        <f t="shared" si="177"/>
        <v>81.231589644088444</v>
      </c>
      <c r="H713" s="19">
        <f t="shared" si="178"/>
        <v>143.67312191449179</v>
      </c>
    </row>
    <row r="714" spans="1:8" ht="48.75" customHeight="1" outlineLevel="4" x14ac:dyDescent="0.2">
      <c r="A714" s="16" t="s">
        <v>555</v>
      </c>
      <c r="B714" s="37" t="s">
        <v>556</v>
      </c>
      <c r="C714" s="17" t="s">
        <v>8</v>
      </c>
      <c r="D714" s="18">
        <f>D715+D717</f>
        <v>721305</v>
      </c>
      <c r="E714" s="18">
        <f>E715+E717</f>
        <v>303005.56</v>
      </c>
      <c r="F714" s="18">
        <f>F715+F717</f>
        <v>127100</v>
      </c>
      <c r="G714" s="18">
        <f t="shared" si="177"/>
        <v>42.007966116968547</v>
      </c>
      <c r="H714" s="19">
        <f t="shared" si="178"/>
        <v>238.39933910306846</v>
      </c>
    </row>
    <row r="715" spans="1:8" ht="60.75" customHeight="1" outlineLevel="4" x14ac:dyDescent="0.2">
      <c r="A715" s="16" t="s">
        <v>22</v>
      </c>
      <c r="B715" s="37" t="s">
        <v>556</v>
      </c>
      <c r="C715" s="17" t="s">
        <v>23</v>
      </c>
      <c r="D715" s="18">
        <f>D716</f>
        <v>535321</v>
      </c>
      <c r="E715" s="18">
        <f>E716</f>
        <v>299012.71000000002</v>
      </c>
      <c r="F715" s="18">
        <f>F716</f>
        <v>0</v>
      </c>
      <c r="G715" s="18">
        <f t="shared" si="177"/>
        <v>55.856712140939734</v>
      </c>
      <c r="H715" s="19">
        <v>0</v>
      </c>
    </row>
    <row r="716" spans="1:8" ht="32.25" customHeight="1" outlineLevel="4" x14ac:dyDescent="0.2">
      <c r="A716" s="16" t="s">
        <v>528</v>
      </c>
      <c r="B716" s="37" t="s">
        <v>556</v>
      </c>
      <c r="C716" s="17" t="s">
        <v>25</v>
      </c>
      <c r="D716" s="18">
        <v>535321</v>
      </c>
      <c r="E716" s="18">
        <v>299012.71000000002</v>
      </c>
      <c r="F716" s="18">
        <v>0</v>
      </c>
      <c r="G716" s="18">
        <f t="shared" si="177"/>
        <v>55.856712140939734</v>
      </c>
      <c r="H716" s="19">
        <v>0</v>
      </c>
    </row>
    <row r="717" spans="1:8" ht="33.75" customHeight="1" outlineLevel="4" x14ac:dyDescent="0.2">
      <c r="A717" s="16" t="s">
        <v>11</v>
      </c>
      <c r="B717" s="37" t="s">
        <v>556</v>
      </c>
      <c r="C717" s="17" t="s">
        <v>12</v>
      </c>
      <c r="D717" s="18">
        <f>D718</f>
        <v>185984</v>
      </c>
      <c r="E717" s="18">
        <f>E718</f>
        <v>3992.85</v>
      </c>
      <c r="F717" s="18">
        <f>F718</f>
        <v>127100</v>
      </c>
      <c r="G717" s="18">
        <f t="shared" si="177"/>
        <v>2.1468782260839641</v>
      </c>
      <c r="H717" s="19">
        <f t="shared" si="178"/>
        <v>3.1415027537372144</v>
      </c>
    </row>
    <row r="718" spans="1:8" ht="32.25" customHeight="1" outlineLevel="4" x14ac:dyDescent="0.2">
      <c r="A718" s="20" t="s">
        <v>13</v>
      </c>
      <c r="B718" s="37" t="s">
        <v>556</v>
      </c>
      <c r="C718" s="17" t="s">
        <v>14</v>
      </c>
      <c r="D718" s="18">
        <v>185984</v>
      </c>
      <c r="E718" s="18">
        <v>3992.85</v>
      </c>
      <c r="F718" s="18">
        <v>127100</v>
      </c>
      <c r="G718" s="18">
        <f t="shared" si="177"/>
        <v>2.1468782260839641</v>
      </c>
      <c r="H718" s="19">
        <f t="shared" si="178"/>
        <v>3.1415027537372144</v>
      </c>
    </row>
    <row r="719" spans="1:8" ht="16.5" customHeight="1" x14ac:dyDescent="0.2">
      <c r="A719" s="71" t="s">
        <v>557</v>
      </c>
      <c r="B719" s="72"/>
      <c r="C719" s="73"/>
      <c r="D719" s="74">
        <f>D7+D14+D40+D44+D49+D56+D71+D108+D134+D283+D408+D456+D468+D519+D536+D554+D559+D564+D575+D580+D585+D615+D620</f>
        <v>1303360129.01</v>
      </c>
      <c r="E719" s="74">
        <f>E620+E615+E585+E580+E575+E564+E536+E519+E468+E456+E408+E283+E134+E108+E71+E56+E49+E44+E40+E14+E7+E559+E554</f>
        <v>732369475.56999993</v>
      </c>
      <c r="F719" s="74">
        <f>F620+F615+F585+F580+F575+F564+F536+F519+F468+F456+F408+F283+F134+F108+F71+F56+F49+F44+F40+F14+F7+F559+F554</f>
        <v>621467757</v>
      </c>
      <c r="G719" s="13">
        <f t="shared" si="177"/>
        <v>56.190876126177777</v>
      </c>
      <c r="H719" s="14">
        <f t="shared" si="178"/>
        <v>117.84512829842593</v>
      </c>
    </row>
  </sheetData>
  <autoFilter ref="A5:H719"/>
  <mergeCells count="2">
    <mergeCell ref="A1:H1"/>
    <mergeCell ref="A2:D2"/>
  </mergeCells>
  <pageMargins left="0.70866141732283472" right="0.70866141732283472" top="0.74803149606299213" bottom="0.35433070866141736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2024-10-08T07:44:45Z</dcterms:modified>
</cp:coreProperties>
</file>